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020" windowHeight="11760" tabRatio="853" activeTab="2"/>
  </bookViews>
  <sheets>
    <sheet name="สรุปงบหน้า" sheetId="31" r:id="rId1"/>
    <sheet name="งปม รับ จ่าย" sheetId="29" r:id="rId2"/>
    <sheet name="งปม รายจ่าย" sheetId="30" r:id="rId3"/>
    <sheet name="งปม.ฟาร์ม" sheetId="32" r:id="rId4"/>
  </sheets>
  <calcPr calcId="125725"/>
</workbook>
</file>

<file path=xl/calcChain.xml><?xml version="1.0" encoding="utf-8"?>
<calcChain xmlns="http://schemas.openxmlformats.org/spreadsheetml/2006/main">
  <c r="F41" i="30"/>
  <c r="F42"/>
  <c r="F43"/>
  <c r="F44"/>
  <c r="F45"/>
  <c r="F46"/>
  <c r="F47"/>
  <c r="F48"/>
  <c r="F49"/>
  <c r="F50"/>
  <c r="F40"/>
  <c r="F39"/>
  <c r="F38"/>
  <c r="F37" l="1"/>
  <c r="F23"/>
  <c r="F15" i="32"/>
  <c r="F26" s="1"/>
  <c r="E26"/>
  <c r="F25" l="1"/>
  <c r="F24"/>
  <c r="F23"/>
  <c r="F22"/>
  <c r="F21"/>
  <c r="F20"/>
  <c r="F19"/>
  <c r="F18"/>
  <c r="F17"/>
  <c r="F16"/>
  <c r="F14"/>
  <c r="F13"/>
  <c r="F12"/>
  <c r="F11"/>
  <c r="F10"/>
  <c r="F9"/>
  <c r="F8"/>
  <c r="F7"/>
  <c r="F6"/>
  <c r="D18" i="31"/>
  <c r="D17"/>
  <c r="D16"/>
  <c r="D15"/>
  <c r="D14"/>
  <c r="D11"/>
  <c r="F14" i="30"/>
  <c r="C61" i="29" s="1"/>
  <c r="F190" i="30"/>
  <c r="C97" i="29" s="1"/>
  <c r="D42" i="31" s="1"/>
  <c r="F191" i="30"/>
  <c r="F174"/>
  <c r="F175"/>
  <c r="F176"/>
  <c r="F177"/>
  <c r="F178"/>
  <c r="F179"/>
  <c r="F180"/>
  <c r="F181"/>
  <c r="F182"/>
  <c r="F183"/>
  <c r="F184"/>
  <c r="F185"/>
  <c r="F186"/>
  <c r="F187"/>
  <c r="F188"/>
  <c r="F189"/>
  <c r="F173"/>
  <c r="F158"/>
  <c r="F159"/>
  <c r="F160"/>
  <c r="F161"/>
  <c r="F162"/>
  <c r="F163"/>
  <c r="F164"/>
  <c r="F165"/>
  <c r="F166"/>
  <c r="F167"/>
  <c r="F168"/>
  <c r="F169"/>
  <c r="F170"/>
  <c r="F157"/>
  <c r="F148"/>
  <c r="F149"/>
  <c r="F150"/>
  <c r="F151"/>
  <c r="F152"/>
  <c r="F153"/>
  <c r="F154"/>
  <c r="F147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23"/>
  <c r="F115"/>
  <c r="F116"/>
  <c r="F117"/>
  <c r="F118"/>
  <c r="F119"/>
  <c r="F120"/>
  <c r="F121"/>
  <c r="F114"/>
  <c r="F107"/>
  <c r="F108"/>
  <c r="F109"/>
  <c r="F110"/>
  <c r="F111"/>
  <c r="F112"/>
  <c r="F106"/>
  <c r="F99"/>
  <c r="F100"/>
  <c r="F101"/>
  <c r="F102"/>
  <c r="F103"/>
  <c r="F104"/>
  <c r="F98"/>
  <c r="F92"/>
  <c r="F93"/>
  <c r="F94"/>
  <c r="F95"/>
  <c r="F96"/>
  <c r="F90"/>
  <c r="F83"/>
  <c r="F84"/>
  <c r="F85"/>
  <c r="F86"/>
  <c r="F87"/>
  <c r="F88"/>
  <c r="F82"/>
  <c r="F75"/>
  <c r="F76"/>
  <c r="F77"/>
  <c r="F78"/>
  <c r="F79"/>
  <c r="F80"/>
  <c r="F74"/>
  <c r="F67"/>
  <c r="F68"/>
  <c r="F69"/>
  <c r="F70"/>
  <c r="F71"/>
  <c r="F72"/>
  <c r="F66"/>
  <c r="F60"/>
  <c r="F62"/>
  <c r="F63"/>
  <c r="F64"/>
  <c r="F58"/>
  <c r="F27"/>
  <c r="C76" i="29" s="1"/>
  <c r="F28" i="30"/>
  <c r="C77" i="29" s="1"/>
  <c r="F30" i="30"/>
  <c r="C80" i="29" s="1"/>
  <c r="F31" i="30"/>
  <c r="C81" i="29" s="1"/>
  <c r="F32" i="30"/>
  <c r="C82" i="29" s="1"/>
  <c r="F33" i="30"/>
  <c r="C83" i="29" s="1"/>
  <c r="F34" i="30"/>
  <c r="C84" i="29" s="1"/>
  <c r="F35" i="30"/>
  <c r="F36"/>
  <c r="C86" i="29" s="1"/>
  <c r="F26" i="30"/>
  <c r="C75" i="29" s="1"/>
  <c r="F21" i="30"/>
  <c r="C67" i="29" s="1"/>
  <c r="F22" i="30"/>
  <c r="C68" i="29" s="1"/>
  <c r="F20" i="30"/>
  <c r="C66" i="29" s="1"/>
  <c r="F18" i="30"/>
  <c r="F16" s="1"/>
  <c r="C64" i="29" s="1"/>
  <c r="D63" s="1"/>
  <c r="D26" i="31" s="1"/>
  <c r="F4" i="30"/>
  <c r="C52" i="29" s="1"/>
  <c r="D51" s="1"/>
  <c r="D24" i="31" s="1"/>
  <c r="F8" i="30"/>
  <c r="C55" i="29" s="1"/>
  <c r="F9" i="30"/>
  <c r="C56" i="29" s="1"/>
  <c r="F10" i="30"/>
  <c r="C57" i="29" s="1"/>
  <c r="F11" i="30"/>
  <c r="C58" i="29" s="1"/>
  <c r="F12" i="30"/>
  <c r="C59" i="29" s="1"/>
  <c r="F13" i="30"/>
  <c r="C60" i="29" s="1"/>
  <c r="F15" i="30"/>
  <c r="C62" i="29" s="1"/>
  <c r="F7" i="30"/>
  <c r="C54" i="29" s="1"/>
  <c r="C98"/>
  <c r="D43" i="31" s="1"/>
  <c r="C90" i="29"/>
  <c r="D32" i="31" s="1"/>
  <c r="D8" i="29"/>
  <c r="D30"/>
  <c r="D23"/>
  <c r="D17"/>
  <c r="D14"/>
  <c r="D12"/>
  <c r="C85" l="1"/>
  <c r="D73" s="1"/>
  <c r="D28" i="31" s="1"/>
  <c r="D20"/>
  <c r="D47" s="1"/>
  <c r="D55" s="1"/>
  <c r="D65" i="29"/>
  <c r="D27" i="31" s="1"/>
  <c r="D53" i="29"/>
  <c r="D25" i="31" s="1"/>
  <c r="D48" i="29"/>
  <c r="F155" i="30"/>
  <c r="C93" i="29" s="1"/>
  <c r="D35" i="31" s="1"/>
  <c r="F146" i="30"/>
  <c r="C92" i="29" s="1"/>
  <c r="D34" i="31" s="1"/>
  <c r="F122" i="30"/>
  <c r="C91" i="29" s="1"/>
  <c r="D33" i="31" s="1"/>
  <c r="F6" i="30"/>
  <c r="F81"/>
  <c r="F89"/>
  <c r="F171"/>
  <c r="C96" i="29"/>
  <c r="F97" i="30"/>
  <c r="F105"/>
  <c r="F113"/>
  <c r="F65"/>
  <c r="F73"/>
  <c r="F57"/>
  <c r="F24"/>
  <c r="F19"/>
  <c r="D36" i="31" l="1"/>
  <c r="D50" s="1"/>
  <c r="D95" i="29"/>
  <c r="D41" i="31"/>
  <c r="D44" s="1"/>
  <c r="D51" s="1"/>
  <c r="D29"/>
  <c r="D49" s="1"/>
  <c r="F51" i="30"/>
  <c r="D87" i="29"/>
  <c r="D89"/>
  <c r="D52" i="31" l="1"/>
  <c r="D56" s="1"/>
  <c r="D57" s="1"/>
  <c r="D100" i="29"/>
  <c r="D101" s="1"/>
</calcChain>
</file>

<file path=xl/sharedStrings.xml><?xml version="1.0" encoding="utf-8"?>
<sst xmlns="http://schemas.openxmlformats.org/spreadsheetml/2006/main" count="464" uniqueCount="264">
  <si>
    <t>ระยะสั้น</t>
  </si>
  <si>
    <t xml:space="preserve">ส่วนที่ 3 </t>
  </si>
  <si>
    <t>ปวช.</t>
  </si>
  <si>
    <t>ปวส.</t>
  </si>
  <si>
    <t xml:space="preserve">งบบุคลากร </t>
  </si>
  <si>
    <t>งบดำเนินงาน</t>
  </si>
  <si>
    <t>งบรายจ่ายอื่น</t>
  </si>
  <si>
    <t>บาท</t>
  </si>
  <si>
    <t>1. ประมาณการรายรับ</t>
  </si>
  <si>
    <t>2. ประมาณการรายจ่าย</t>
  </si>
  <si>
    <t>งบลงทุน</t>
  </si>
  <si>
    <t>งบเงินอุดหนุน</t>
  </si>
  <si>
    <t>รายการค่าใช้จ่าย/รายจ่ายตามงบประมาณ</t>
  </si>
  <si>
    <t xml:space="preserve">ค่าตอบพนักงานราชการ </t>
  </si>
  <si>
    <t>เงินรายได้</t>
  </si>
  <si>
    <t>บกศ.</t>
  </si>
  <si>
    <t>งานบริหารงานทั่วไป</t>
  </si>
  <si>
    <t>ฟาร์มสัตวศาสตร์</t>
  </si>
  <si>
    <t>ฟาร์มประมง</t>
  </si>
  <si>
    <t>ฝ่ายวิชาการ</t>
  </si>
  <si>
    <t>ฝ่ายบริหารทรัพยากร</t>
  </si>
  <si>
    <t>งานพัสดุ</t>
  </si>
  <si>
    <t>งานการเงิน</t>
  </si>
  <si>
    <t>งานทะเบียน</t>
  </si>
  <si>
    <t>งานบัญชี</t>
  </si>
  <si>
    <t>ฝ่ายพัฒนากิจการนักเรียนนักศึกษา</t>
  </si>
  <si>
    <t>ฝ่ายแผนงานและความร่วมมือ</t>
  </si>
  <si>
    <t>งานวางแผนและงบประมาณ</t>
  </si>
  <si>
    <t>งานวิจัยพัฒนานวัตกรรมและสิ่งประดิษฐ์</t>
  </si>
  <si>
    <t>สำนักงานฝ่ายพัฒนากิจการนักเรียนนักศึกษา</t>
  </si>
  <si>
    <t>งานอาคารสถานที่</t>
  </si>
  <si>
    <t>4.1 พัฒนาระบบสารสนเทศ</t>
  </si>
  <si>
    <t>งานประชาสัมพันธ์</t>
  </si>
  <si>
    <t>งานบุคลากร</t>
  </si>
  <si>
    <t>เงินงบประมาณ</t>
  </si>
  <si>
    <t>งบบุคลากร</t>
  </si>
  <si>
    <t>งบอุดหนุน</t>
  </si>
  <si>
    <t>งานประกันคุณภาพและมาตรฐานการศึกษา</t>
  </si>
  <si>
    <t>3.2 สถานศึกษารางวัลพระราชทาน</t>
  </si>
  <si>
    <t>งานศูนย์ข้อมูลสารสนเทศ</t>
  </si>
  <si>
    <t>4.2 โครงการจัดหาโปรแกรมบริหารงานสถานศึกษา</t>
  </si>
  <si>
    <t>4.3 โครงการพัฒนาเว็บไซต์ วิทยาลัยฯ</t>
  </si>
  <si>
    <t>งานความร่วมมือ</t>
  </si>
  <si>
    <t>5.1เตรียมความพร้อมสู่ประชาคมอาเซียน</t>
  </si>
  <si>
    <t>งานส่งเสริมผลิตผลการค้าและประกอบธุรกิจ</t>
  </si>
  <si>
    <t>1.1 สำนักงานฝ่ายแผนงานและความร่วมมือ</t>
  </si>
  <si>
    <t>1.2 ครุภัณฑ์ ฝ่ายแผนกงานและความร่วมมือ</t>
  </si>
  <si>
    <t>3.1 ประกันคุณภาพและมาตรฐานนักศึกษา</t>
  </si>
  <si>
    <t>สวนสมเด็จพระศรีนครินทร์ศรีสะเกษ</t>
  </si>
  <si>
    <t>1.1 อาหารข้นรวมทุกฟาร์ม</t>
  </si>
  <si>
    <t>1.2 ฟางข้าว</t>
  </si>
  <si>
    <t>1.3 พืชอาหารสัตว์</t>
  </si>
  <si>
    <t>1.4 ผสมเทียม</t>
  </si>
  <si>
    <t>1.5 เวชภัณฑ์</t>
  </si>
  <si>
    <t>1.6 พันธุ์สัตว์ปีก</t>
  </si>
  <si>
    <t>1.7 พันธุ์สัตว์แพะแกะ</t>
  </si>
  <si>
    <t>1.8 พันธุ์สัตว์สุกร</t>
  </si>
  <si>
    <t>1.9 พันธุ์สัตว์กระบือ</t>
  </si>
  <si>
    <t>1.10 ฟาร์มโคนม</t>
  </si>
  <si>
    <t>1.11 ฟาร์มโคเนื้อ</t>
  </si>
  <si>
    <t>1.12 ฟาร์มสุกร</t>
  </si>
  <si>
    <t>1.13 ฟาร์มสัตว์ปีก</t>
  </si>
  <si>
    <t>1.14 ฟาร์มแพะแกะ</t>
  </si>
  <si>
    <t>1.15 ฟาร์มผสมเทียม</t>
  </si>
  <si>
    <t>1.16 ฟาร์มพืชอาหารสัตว์</t>
  </si>
  <si>
    <t>1.17 ฟาร์มกระบือ</t>
  </si>
  <si>
    <t>ฟาร์มพืช</t>
  </si>
  <si>
    <t>งบประมาณส่งเสริมการจัดการเรียนการสอน</t>
  </si>
  <si>
    <t>1.แผนกวิชาสามัญสัมพันธ์</t>
  </si>
  <si>
    <t>2.แผนกวิชาพืชศาสตร์</t>
  </si>
  <si>
    <t>3.แผนกวิชาสัตวศาสตร์</t>
  </si>
  <si>
    <t>4.แผนกวิชาประมง</t>
  </si>
  <si>
    <t>5.แผนกวิชาอุตสาหกรรมเกษตร</t>
  </si>
  <si>
    <t>6.แผนกวิชาช่างกลเกษตร</t>
  </si>
  <si>
    <t>7.แผนกวิชาบริหารธุรกิจ</t>
  </si>
  <si>
    <t>8.โครงการฝ่ายวิชาการ</t>
  </si>
  <si>
    <t>1.งานกิจกรรมนักเรียนนักศึกษา</t>
  </si>
  <si>
    <t>2.งานครูที่ปรึกษา</t>
  </si>
  <si>
    <t>3.งานปกครอง</t>
  </si>
  <si>
    <t>4.งานแนะแนวอาชีพและจัดหางาน</t>
  </si>
  <si>
    <t>5.งานสวัสดิการนักเรียนนักศึกษา</t>
  </si>
  <si>
    <t>6.งานโครงการพิเศษและบริการชุมชน</t>
  </si>
  <si>
    <t>งบประมาณการจัดการงานฟาร์ม</t>
  </si>
  <si>
    <t xml:space="preserve">   -ค่าสาธารณูปโภค</t>
  </si>
  <si>
    <t xml:space="preserve">   -ฝ่ายวิชาการ</t>
  </si>
  <si>
    <t xml:space="preserve">   -ฝ่ายพัฒนากิจการนักเรียนนักศึกษา</t>
  </si>
  <si>
    <t xml:space="preserve">   -ฝ่ายบริหารทรัพยากร</t>
  </si>
  <si>
    <t xml:space="preserve">   -ฝ่ายแผนงานและความร่วมมือ</t>
  </si>
  <si>
    <t xml:space="preserve">   -ฟาร์มสัตวศาสตร์</t>
  </si>
  <si>
    <t xml:space="preserve">   -ฟาร์มพืช</t>
  </si>
  <si>
    <t xml:space="preserve">   -ฟาร์มประมง</t>
  </si>
  <si>
    <t>รวมประมาณการรายรับทั้งสิ้น</t>
  </si>
  <si>
    <t xml:space="preserve">   -ค่าตอบพนักงานราชการ </t>
  </si>
  <si>
    <t xml:space="preserve">   -ค่าจ้าง(ลูกจ้างชั่วคราว)</t>
  </si>
  <si>
    <t xml:space="preserve">   -ค่าสมทบประกันสังคม</t>
  </si>
  <si>
    <t xml:space="preserve">     1. ค่าหนังสือเรียน</t>
  </si>
  <si>
    <t xml:space="preserve">     2. ค่าอุปกรณ์การเรียน</t>
  </si>
  <si>
    <t xml:space="preserve">     3. ค่าเครื่องแบบนักเรียน</t>
  </si>
  <si>
    <t xml:space="preserve">     งบบุคลากร</t>
  </si>
  <si>
    <t xml:space="preserve">     งบลงทุน</t>
  </si>
  <si>
    <t xml:space="preserve">     งบดำเนินงาน</t>
  </si>
  <si>
    <t xml:space="preserve">     งบอุดหนุน</t>
  </si>
  <si>
    <t xml:space="preserve">     งบรายจ่ายอื่น</t>
  </si>
  <si>
    <t xml:space="preserve">     เงินรายได้สถานศึกษา (บกศ)</t>
  </si>
  <si>
    <t xml:space="preserve">   -ค่าน้ำมันเชื้อเพลิง</t>
  </si>
  <si>
    <t xml:space="preserve">   -ค่าตอบแทนไปราชการ</t>
  </si>
  <si>
    <t xml:space="preserve">   -ครุภัณฑ์คอมพิวเตอร์</t>
  </si>
  <si>
    <t>งบประมาณส่งเสริมการเรียนการสอน</t>
  </si>
  <si>
    <t>รวมงบประมาณรายจ่ายทั้งสิ้น</t>
  </si>
  <si>
    <t xml:space="preserve">   -ค่าซ่อมครุภัณฑ์</t>
  </si>
  <si>
    <t xml:space="preserve">   -ค่าซ่อมสิ่งก่อสร้าง</t>
  </si>
  <si>
    <t xml:space="preserve">   -งบฉุกเฉิน</t>
  </si>
  <si>
    <t xml:space="preserve">   -ค่าดูแลสวนสมเด็จ</t>
  </si>
  <si>
    <t>งบประมาณขาดดุล</t>
  </si>
  <si>
    <t>ค่าครุภัณฑ์</t>
  </si>
  <si>
    <t xml:space="preserve">   1. ชุดปฎิบัติการโคนม</t>
  </si>
  <si>
    <t xml:space="preserve">   2. ชุดเทคโนโลยีนาข้าว</t>
  </si>
  <si>
    <t xml:space="preserve">   3. ชุดปฎิบัติการทางภาษา</t>
  </si>
  <si>
    <t>ค่าสิ่งก่อสร้าง</t>
  </si>
  <si>
    <t xml:space="preserve">   1. ปรับปรุงอาคารเรียน</t>
  </si>
  <si>
    <t xml:space="preserve">   2. ปรับปรุงระบบไฟฟ้า</t>
  </si>
  <si>
    <t xml:space="preserve">   3. ปรับปรุงระบบปะปา</t>
  </si>
  <si>
    <t xml:space="preserve">   4. ปรับปรุงห้องน้ำห้องส้วม</t>
  </si>
  <si>
    <t xml:space="preserve">   5. ปรับปรุงโรงงานฟาร์ม</t>
  </si>
  <si>
    <t xml:space="preserve">   1.ค่าหนังสือเรียน</t>
  </si>
  <si>
    <t xml:space="preserve">   2.ค่าอุปกรณ์การเรียน</t>
  </si>
  <si>
    <t xml:space="preserve">   3.ค่าเครื่องแบบนักเรียน</t>
  </si>
  <si>
    <t>ครุภัณฑ์</t>
  </si>
  <si>
    <t xml:space="preserve">   1. ชุดปฎิบัติการคอมพิวเตอร์</t>
  </si>
  <si>
    <t>ศูนย์ซ่อมสร้างเพื่อชุมชน</t>
  </si>
  <si>
    <t>ค่าจัดการศึกษา</t>
  </si>
  <si>
    <t>ค่าตอบแทนใช้สอยวัสดุ</t>
  </si>
  <si>
    <t>ค่าตอบแทนพนักงานราชการ</t>
  </si>
  <si>
    <t xml:space="preserve">   1. ชุดปฏิบัติการคอมพิวเตอร์</t>
  </si>
  <si>
    <t xml:space="preserve">   1. ค่าบริหารจัดการศึกษา</t>
  </si>
  <si>
    <t xml:space="preserve">   2. ค่าสมทบประกันสังคม</t>
  </si>
  <si>
    <t xml:space="preserve">   3. ค่าดูแลสวนสมเด็จ</t>
  </si>
  <si>
    <t>ค่าสาธารณูปโภค</t>
  </si>
  <si>
    <t xml:space="preserve">   1. ค่าหนังสือเรียน</t>
  </si>
  <si>
    <t xml:space="preserve">   2. ค่าอุปกรณ์การเรียน</t>
  </si>
  <si>
    <t xml:space="preserve">   3. ค่าเครื่องแบบนักเรียน</t>
  </si>
  <si>
    <t xml:space="preserve">   4. ค่ากิจกรรมพัฒนาผู้เรียน</t>
  </si>
  <si>
    <t xml:space="preserve">   5. ค่าจัดการเรียนการสอน</t>
  </si>
  <si>
    <t>รวม งปม.ที่จำเป็นต้องจ่ายตามแผนงาน</t>
  </si>
  <si>
    <t>งบประมาณส่งเสริมงานฟาร์ม</t>
  </si>
  <si>
    <t>นักเรียนทุนพระราชทานฯ</t>
  </si>
  <si>
    <t>แผนการใช้จ่ายเงินตามแผนปฏิบัติการ</t>
  </si>
  <si>
    <t>สถานศึกษาขนาดเล็ก</t>
  </si>
  <si>
    <t xml:space="preserve">   1.1 จัดการเรียนการสอนรายวิชา</t>
  </si>
  <si>
    <t xml:space="preserve">   1.2 การจัดห้องเรียนเฉพาะทาง</t>
  </si>
  <si>
    <t xml:space="preserve">   1.3 การวิจัยในชั้นเรียน</t>
  </si>
  <si>
    <t xml:space="preserve">   1.4 การจัดการเรียนระบทวิภาคี</t>
  </si>
  <si>
    <t xml:space="preserve">   1.5 การจัดการเรียนแบบ PBL</t>
  </si>
  <si>
    <t xml:space="preserve">   1.6 การประเมินสภาพจริง</t>
  </si>
  <si>
    <t xml:space="preserve">   1.7 การศึกษาดูงาน</t>
  </si>
  <si>
    <t xml:space="preserve">   2.1 จัดการเรียนการสอนรายวิชา</t>
  </si>
  <si>
    <t xml:space="preserve">   2.2 การจัดห้องเรียนเฉพาะทาง</t>
  </si>
  <si>
    <t xml:space="preserve">   2.3 การวิจัยในชั้นเรียน</t>
  </si>
  <si>
    <t xml:space="preserve">   2.4 การจัดการเรียนระบทวิภาคี</t>
  </si>
  <si>
    <t xml:space="preserve">   2.5 การจัดการเรียนแบบ PBL</t>
  </si>
  <si>
    <t xml:space="preserve">   2.6 การประเมินสภาพจริง</t>
  </si>
  <si>
    <t xml:space="preserve">   2.7 การศึกษาดูงาน</t>
  </si>
  <si>
    <t xml:space="preserve">   3.1 จัดการเรียนการสอนรายวิชา</t>
  </si>
  <si>
    <t xml:space="preserve">   3.2 การจัดห้องเรียนเฉพาะทาง</t>
  </si>
  <si>
    <t xml:space="preserve">   3.3 การวิจัยในชั้นเรียน</t>
  </si>
  <si>
    <t xml:space="preserve">   3.4 การจัดการเรียนระบทวิภาคี</t>
  </si>
  <si>
    <t xml:space="preserve">   3.5 การจัดการเรียนแบบ PBL</t>
  </si>
  <si>
    <t xml:space="preserve">   3.6 การประเมินสภาพจริง</t>
  </si>
  <si>
    <t xml:space="preserve">   3.7 การศึกษาดูงาน</t>
  </si>
  <si>
    <t xml:space="preserve">   4.1 จัดการเรียนการสอนรายวิชา</t>
  </si>
  <si>
    <t xml:space="preserve">   4.2 การจัดห้องเรียนเฉพาะทาง</t>
  </si>
  <si>
    <t xml:space="preserve">   4.3 การวิจัยในชั้นเรียน</t>
  </si>
  <si>
    <t xml:space="preserve">   4.4 การจัดการเรียนระบทวิภาคี</t>
  </si>
  <si>
    <t xml:space="preserve">   4.5 การจัดการเรียนแบบ PBL</t>
  </si>
  <si>
    <t xml:space="preserve">   4.6 การประเมินสภาพจริง</t>
  </si>
  <si>
    <t xml:space="preserve">   4.7 การศึกษาดูงาน</t>
  </si>
  <si>
    <t xml:space="preserve">   5.1 การจัดการเรียนการสอนรายวิชา</t>
  </si>
  <si>
    <t xml:space="preserve">   5.2 การจัดห้องเรียนเฉพาะทาง</t>
  </si>
  <si>
    <t xml:space="preserve">   5.3 การวิจัยในชั้นเรียน</t>
  </si>
  <si>
    <t xml:space="preserve">   5.4 จัดการเรียนระบทวิภาคี</t>
  </si>
  <si>
    <t xml:space="preserve">   5.5 การจัดการเรียนแบบ PBL</t>
  </si>
  <si>
    <t xml:space="preserve">   5.6 การประเมินสภาพจริง</t>
  </si>
  <si>
    <t xml:space="preserve">   5.7 การศึกษาดูงาน</t>
  </si>
  <si>
    <t xml:space="preserve">   6.1 จัดการเรียนการสอนรายวิชา</t>
  </si>
  <si>
    <t xml:space="preserve">   6.2 การจัดห้องเรียนเฉพาะทาง</t>
  </si>
  <si>
    <t xml:space="preserve">   6.3 การวิจัยในชั้นเรียน</t>
  </si>
  <si>
    <t xml:space="preserve">   6.4 การจัดการเรียนระบทวิภาคี</t>
  </si>
  <si>
    <t xml:space="preserve">   6.5 การจัดการเรียนแบบ PBL</t>
  </si>
  <si>
    <t xml:space="preserve">   6.6 การประเมินสภาพจริง</t>
  </si>
  <si>
    <t xml:space="preserve">   6.7 การศึกษาดูงาน</t>
  </si>
  <si>
    <t xml:space="preserve">   7.1 จัดการเรียนการสอนรายวิชา</t>
  </si>
  <si>
    <t xml:space="preserve">   7.2 การจัดห้องเรียนเฉพาะทาง</t>
  </si>
  <si>
    <t xml:space="preserve">   7.3 การวิจัยในชั้นเรียน</t>
  </si>
  <si>
    <t xml:space="preserve">   7.4 การจัดการเรียนระบทวิภาคี</t>
  </si>
  <si>
    <t xml:space="preserve">   7.5 การจัดการเรียนแบบ PBL</t>
  </si>
  <si>
    <t xml:space="preserve">   7.6 การประเมินสภาพจริง</t>
  </si>
  <si>
    <t xml:space="preserve">   7.7 การศึกษาดูงาน</t>
  </si>
  <si>
    <t xml:space="preserve">   8.1 ศูนย์เรียนรู้เศรษฐกิจพอเพียง</t>
  </si>
  <si>
    <t xml:space="preserve">   8.2 การจัดการเรียนการสอน MEP</t>
  </si>
  <si>
    <t xml:space="preserve">   8.3 งานสื่อการเรียนการสอน</t>
  </si>
  <si>
    <t xml:space="preserve">   8.4 พัฒนาหลักสูตรการเรียนการสอน</t>
  </si>
  <si>
    <t xml:space="preserve">   8.5 การพัฒนาจัดการเรียนการสอน</t>
  </si>
  <si>
    <t xml:space="preserve">   8.6 งานวัดผลและประเมินผล</t>
  </si>
  <si>
    <t xml:space="preserve">   8.7 การพัฒนางานห้องสมุด</t>
  </si>
  <si>
    <t xml:space="preserve">   8.8 ครุภัณฑ์แผนกวิชาต่างๆ</t>
  </si>
  <si>
    <t xml:space="preserve">   1.1 กิจกรรมเดย์แคมป์ และประดับแถบ 2 สี</t>
  </si>
  <si>
    <t xml:space="preserve">   1.2 กิจกรรมเข้าค่ายลูกเสือวิสามัญ</t>
  </si>
  <si>
    <t xml:space="preserve">   1.3 โครงการอนุรักษ์วัฒนธรรมและประเพณี</t>
  </si>
  <si>
    <t xml:space="preserve">   1.4 กิจกรรมวันไหว้ครู</t>
  </si>
  <si>
    <t xml:space="preserve">   1.5 กิจกรรมวันเด็ก</t>
  </si>
  <si>
    <t xml:space="preserve">   1.6 กิจกรรมอนุรักษ์ทรัพยากรฯ</t>
  </si>
  <si>
    <t xml:space="preserve">   1.7 กิจกรรมพัฒนาคุณธรรมฯ </t>
  </si>
  <si>
    <t xml:space="preserve">   1.8 องค์การเกษตรกรในอนาคตฯ</t>
  </si>
  <si>
    <t xml:space="preserve">   4.1 สำนักงานแนะแนวอาชีพและการจัดหางาน</t>
  </si>
  <si>
    <t xml:space="preserve">   4.2 ประชุมผู้ปกครอง นักเรียน-นักศึกษา</t>
  </si>
  <si>
    <t xml:space="preserve">   4.3 การประชุมครูโรงเรียนเครือข่าย</t>
  </si>
  <si>
    <t xml:space="preserve">   4.4 โครงการเปิดบ้านพี่พบน้องและแนะแนว</t>
  </si>
  <si>
    <t xml:space="preserve">   4.5 โครงการปัจฉิมนิเทศ นักเรียนนักศึกษา</t>
  </si>
  <si>
    <t xml:space="preserve">   5.1 โรงอาหารปฏิรูปเกษตรเพื่อชีวิต</t>
  </si>
  <si>
    <t xml:space="preserve">   6.2 โครงการชีววิถี</t>
  </si>
  <si>
    <t xml:space="preserve">   6.1 ฝึกอบรมอาชีพ</t>
  </si>
  <si>
    <t>วิทยาลัยเกษตรและเทคโนโลยีศรีสะเกษ</t>
  </si>
  <si>
    <t>รวมงบประมาณที่จำเป็นต้องจ่าย</t>
  </si>
  <si>
    <t>รวม</t>
  </si>
  <si>
    <t xml:space="preserve">          เงินรายได้ (บกศ.) ยกมา</t>
  </si>
  <si>
    <t xml:space="preserve">          งปม. ยกมา</t>
  </si>
  <si>
    <t xml:space="preserve">    ก. รวม งปม. ยอดยกมา</t>
  </si>
  <si>
    <t xml:space="preserve">    ข. เงินงบประมาณที่คาดว่าจะได้รับ</t>
  </si>
  <si>
    <t>3.2 ประมาณการรายรับ - รายจ่าย  ปีงบประมาณ พ.ศ. 2558</t>
  </si>
  <si>
    <t>3.1 สรุปประมาณการรายรับ - รายจ่าย  ปีงบประมาณ พ.ศ. 2558</t>
  </si>
  <si>
    <t>งปม.สนับสนุนการจัดการเรียนการสอน (จำเป็นต้องจ่าย)</t>
  </si>
  <si>
    <t xml:space="preserve">    1.1 รวม งปม. ยอดยกมา</t>
  </si>
  <si>
    <t xml:space="preserve">    1.2 เงินงบประมาณที่คาดว่าจะได้รับ</t>
  </si>
  <si>
    <t>งปม. ส่งเสริมการจัดการเรียนเรียนการสอน</t>
  </si>
  <si>
    <t xml:space="preserve">   รวม งปม.ส่งเสริมการจัดการเรียนเรียนการสอน</t>
  </si>
  <si>
    <t xml:space="preserve">   รวม งปม. ส่งเสริมงานฟาร์ม</t>
  </si>
  <si>
    <t>3. สรุปรายรับ-รายจ่าย</t>
  </si>
  <si>
    <t>รายรับ</t>
  </si>
  <si>
    <t>รายจ่าย</t>
  </si>
  <si>
    <t xml:space="preserve">   -งปม.จำเป็นต้องจ่าย</t>
  </si>
  <si>
    <t xml:space="preserve">   -งปม.ส่งเสริมการจัดการเรียนการสอน</t>
  </si>
  <si>
    <t xml:space="preserve">   -งปม.ส่งเสริมงานฟาร์ม</t>
  </si>
  <si>
    <t>ผลต่างระหว่างรายรับ-รายจ่าย</t>
  </si>
  <si>
    <t xml:space="preserve">   -รายรับ</t>
  </si>
  <si>
    <t xml:space="preserve">   -รายจ่าย</t>
  </si>
  <si>
    <t xml:space="preserve">   -ผลต่าง (รายรับ-รายจ่าย)</t>
  </si>
  <si>
    <t>หมายเหตุ</t>
  </si>
  <si>
    <t>อ.วรรณพร</t>
  </si>
  <si>
    <t>อ.วัฒนา</t>
  </si>
  <si>
    <t>อ.คำรณ</t>
  </si>
  <si>
    <t>อ.นครินทร์</t>
  </si>
  <si>
    <t>อ.เลิศฤทธิ์</t>
  </si>
  <si>
    <t>อ.มลิวรรณ</t>
  </si>
  <si>
    <t>อ.สิบพงษ์</t>
  </si>
  <si>
    <t>อ.เจนศักดิ์</t>
  </si>
  <si>
    <t>อ.ปริทรรศ</t>
  </si>
  <si>
    <t>รายการ</t>
  </si>
  <si>
    <t>รวมทั้งสิ้น</t>
  </si>
  <si>
    <t>ง</t>
  </si>
  <si>
    <t xml:space="preserve">   4.ค่าจัดกิจกรรมการเรียนการสอน</t>
  </si>
  <si>
    <t>สร้างเสริมคุณภาพสถานศึกษาขนาดเล็ก</t>
  </si>
  <si>
    <t>โครงการคืนครูให้นักเรียน</t>
  </si>
  <si>
    <t>โครงการเร่งประสิทธิภาพการสอนครูอาชีวะ</t>
  </si>
  <si>
    <t>โครงการส่งเสริมการประกอบอาชีพอิสระ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</si>
</sst>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8">
    <font>
      <sz val="16"/>
      <name val="TH Sarabun New"/>
      <charset val="222"/>
    </font>
    <font>
      <sz val="16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u/>
      <sz val="16"/>
      <name val="TH Sarabun New"/>
      <family val="2"/>
    </font>
    <font>
      <b/>
      <sz val="16"/>
      <color theme="1"/>
      <name val="TH Sarabun New"/>
      <family val="2"/>
    </font>
    <font>
      <sz val="8"/>
      <name val="TH Sarabun New"/>
      <family val="2"/>
    </font>
    <font>
      <b/>
      <sz val="8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187" fontId="1" fillId="0" borderId="0" xfId="1" applyNumberFormat="1" applyFont="1"/>
    <xf numFmtId="0" fontId="1" fillId="0" borderId="0" xfId="0" applyFont="1" applyBorder="1" applyAlignment="1">
      <alignment horizontal="left"/>
    </xf>
    <xf numFmtId="187" fontId="1" fillId="0" borderId="0" xfId="0" applyNumberFormat="1" applyFont="1" applyBorder="1"/>
    <xf numFmtId="187" fontId="1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7" fontId="1" fillId="0" borderId="0" xfId="1" applyNumberFormat="1" applyFont="1" applyBorder="1"/>
    <xf numFmtId="0" fontId="2" fillId="0" borderId="0" xfId="0" applyFont="1" applyFill="1" applyBorder="1"/>
    <xf numFmtId="49" fontId="1" fillId="0" borderId="0" xfId="0" applyNumberFormat="1" applyFont="1" applyBorder="1"/>
    <xf numFmtId="0" fontId="1" fillId="0" borderId="0" xfId="0" applyFont="1" applyFill="1"/>
    <xf numFmtId="49" fontId="2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43" fontId="1" fillId="0" borderId="0" xfId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/>
    <xf numFmtId="187" fontId="3" fillId="0" borderId="0" xfId="1" applyNumberFormat="1" applyFont="1"/>
    <xf numFmtId="187" fontId="1" fillId="0" borderId="0" xfId="0" applyNumberFormat="1" applyFont="1" applyFill="1"/>
    <xf numFmtId="187" fontId="1" fillId="0" borderId="0" xfId="0" applyNumberFormat="1" applyFont="1" applyFill="1" applyBorder="1"/>
    <xf numFmtId="187" fontId="1" fillId="0" borderId="0" xfId="1" applyNumberFormat="1" applyFont="1" applyFill="1" applyBorder="1"/>
    <xf numFmtId="187" fontId="1" fillId="0" borderId="0" xfId="1" applyNumberFormat="1" applyFont="1" applyFill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7" fontId="2" fillId="0" borderId="0" xfId="0" applyNumberFormat="1" applyFont="1"/>
    <xf numFmtId="187" fontId="2" fillId="0" borderId="0" xfId="1" applyNumberFormat="1" applyFont="1"/>
    <xf numFmtId="187" fontId="2" fillId="0" borderId="0" xfId="0" applyNumberFormat="1" applyFont="1" applyFill="1"/>
    <xf numFmtId="187" fontId="2" fillId="0" borderId="0" xfId="1" applyNumberFormat="1" applyFont="1" applyFill="1"/>
    <xf numFmtId="187" fontId="2" fillId="2" borderId="0" xfId="1" applyNumberFormat="1" applyFont="1" applyFill="1" applyBorder="1"/>
    <xf numFmtId="187" fontId="2" fillId="2" borderId="1" xfId="0" applyNumberFormat="1" applyFont="1" applyFill="1" applyBorder="1"/>
    <xf numFmtId="187" fontId="2" fillId="2" borderId="0" xfId="0" applyNumberFormat="1" applyFont="1" applyFill="1"/>
    <xf numFmtId="3" fontId="2" fillId="2" borderId="0" xfId="0" applyNumberFormat="1" applyFont="1" applyFill="1" applyBorder="1"/>
    <xf numFmtId="0" fontId="2" fillId="2" borderId="0" xfId="0" applyFont="1" applyFill="1" applyBorder="1"/>
    <xf numFmtId="187" fontId="2" fillId="0" borderId="0" xfId="0" applyNumberFormat="1" applyFont="1" applyFill="1" applyBorder="1"/>
    <xf numFmtId="187" fontId="2" fillId="0" borderId="0" xfId="1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1" fillId="0" borderId="0" xfId="0" applyNumberFormat="1" applyFont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187" fontId="1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87" fontId="1" fillId="2" borderId="0" xfId="1" applyNumberFormat="1" applyFont="1" applyFill="1" applyBorder="1"/>
    <xf numFmtId="0" fontId="2" fillId="2" borderId="0" xfId="0" applyFont="1" applyFill="1" applyBorder="1" applyAlignment="1">
      <alignment horizontal="right" vertical="top" wrapText="1"/>
    </xf>
    <xf numFmtId="187" fontId="2" fillId="2" borderId="0" xfId="1" applyNumberFormat="1" applyFont="1" applyFill="1" applyBorder="1" applyAlignment="1">
      <alignment horizontal="right"/>
    </xf>
    <xf numFmtId="187" fontId="2" fillId="2" borderId="0" xfId="0" applyNumberFormat="1" applyFont="1" applyFill="1" applyBorder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Fill="1"/>
    <xf numFmtId="188" fontId="1" fillId="0" borderId="0" xfId="0" applyNumberFormat="1" applyFont="1" applyAlignment="1">
      <alignment horizontal="right"/>
    </xf>
    <xf numFmtId="0" fontId="1" fillId="2" borderId="0" xfId="0" applyFont="1" applyFill="1"/>
    <xf numFmtId="187" fontId="2" fillId="2" borderId="0" xfId="1" applyNumberFormat="1" applyFont="1" applyFill="1"/>
    <xf numFmtId="49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/>
    <xf numFmtId="188" fontId="1" fillId="0" borderId="0" xfId="1" applyNumberFormat="1" applyFont="1"/>
    <xf numFmtId="0" fontId="6" fillId="0" borderId="0" xfId="0" applyFont="1" applyFill="1"/>
    <xf numFmtId="49" fontId="7" fillId="0" borderId="0" xfId="0" applyNumberFormat="1" applyFont="1" applyFill="1" applyAlignment="1">
      <alignment horizontal="right"/>
    </xf>
    <xf numFmtId="187" fontId="7" fillId="0" borderId="0" xfId="1" applyNumberFormat="1" applyFont="1" applyFill="1"/>
    <xf numFmtId="187" fontId="7" fillId="0" borderId="0" xfId="0" applyNumberFormat="1" applyFont="1" applyFill="1"/>
    <xf numFmtId="0" fontId="7" fillId="0" borderId="0" xfId="0" applyFont="1" applyFill="1"/>
    <xf numFmtId="0" fontId="6" fillId="0" borderId="0" xfId="0" applyFont="1"/>
    <xf numFmtId="49" fontId="2" fillId="0" borderId="0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187" fontId="1" fillId="0" borderId="2" xfId="1" applyNumberFormat="1" applyFont="1" applyFill="1" applyBorder="1"/>
    <xf numFmtId="188" fontId="2" fillId="0" borderId="2" xfId="0" applyNumberFormat="1" applyFont="1" applyFill="1" applyBorder="1" applyAlignment="1">
      <alignment horizontal="left"/>
    </xf>
    <xf numFmtId="0" fontId="0" fillId="0" borderId="2" xfId="0" applyBorder="1"/>
    <xf numFmtId="0" fontId="2" fillId="0" borderId="2" xfId="0" applyFont="1" applyFill="1" applyBorder="1" applyAlignment="1">
      <alignment horizontal="left"/>
    </xf>
    <xf numFmtId="43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87" fontId="1" fillId="0" borderId="2" xfId="0" applyNumberFormat="1" applyFont="1" applyFill="1" applyBorder="1"/>
    <xf numFmtId="187" fontId="2" fillId="0" borderId="2" xfId="1" applyNumberFormat="1" applyFont="1" applyFill="1" applyBorder="1"/>
    <xf numFmtId="2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187" fontId="2" fillId="0" borderId="2" xfId="0" applyNumberFormat="1" applyFont="1" applyBorder="1"/>
    <xf numFmtId="43" fontId="1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188" fontId="2" fillId="0" borderId="0" xfId="1" applyNumberFormat="1" applyFont="1" applyFill="1" applyBorder="1" applyAlignment="1">
      <alignment horizontal="left"/>
    </xf>
    <xf numFmtId="187" fontId="3" fillId="0" borderId="0" xfId="1" applyNumberFormat="1" applyFont="1" applyBorder="1"/>
    <xf numFmtId="49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87" fontId="1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187" fontId="1" fillId="2" borderId="0" xfId="0" applyNumberFormat="1" applyFont="1" applyFill="1" applyBorder="1"/>
    <xf numFmtId="188" fontId="2" fillId="2" borderId="0" xfId="1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87" fontId="2" fillId="0" borderId="0" xfId="1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3" fontId="1" fillId="0" borderId="2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top" wrapText="1"/>
    </xf>
    <xf numFmtId="187" fontId="1" fillId="3" borderId="0" xfId="1" applyNumberFormat="1" applyFont="1" applyFill="1" applyBorder="1" applyAlignment="1">
      <alignment horizontal="right"/>
    </xf>
    <xf numFmtId="187" fontId="1" fillId="3" borderId="0" xfId="0" applyNumberFormat="1" applyFont="1" applyFill="1" applyBorder="1" applyAlignment="1">
      <alignment horizontal="right"/>
    </xf>
    <xf numFmtId="187" fontId="1" fillId="3" borderId="0" xfId="1" applyNumberFormat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7"/>
  <sheetViews>
    <sheetView topLeftCell="A49" workbookViewId="0">
      <selection activeCell="G60" sqref="G60"/>
    </sheetView>
  </sheetViews>
  <sheetFormatPr defaultRowHeight="22.5" customHeight="1"/>
  <cols>
    <col min="1" max="1" width="5.75" style="4" customWidth="1"/>
    <col min="2" max="2" width="27.125" style="12" customWidth="1"/>
    <col min="3" max="5" width="15.625" style="4" customWidth="1"/>
    <col min="6" max="16384" width="9" style="4"/>
  </cols>
  <sheetData>
    <row r="3" spans="1:5" ht="22.5" customHeight="1">
      <c r="A3" s="124" t="s">
        <v>1</v>
      </c>
      <c r="B3" s="124"/>
      <c r="C3" s="124"/>
      <c r="D3" s="124"/>
      <c r="E3" s="124"/>
    </row>
    <row r="4" spans="1:5" ht="22.5" customHeight="1">
      <c r="A4" s="125" t="s">
        <v>229</v>
      </c>
      <c r="B4" s="125"/>
      <c r="C4" s="125"/>
      <c r="D4" s="125"/>
      <c r="E4" s="125"/>
    </row>
    <row r="5" spans="1:5" ht="22.5" customHeight="1">
      <c r="A5" s="125" t="s">
        <v>221</v>
      </c>
      <c r="B5" s="125"/>
      <c r="C5" s="125"/>
      <c r="D5" s="125"/>
      <c r="E5" s="125"/>
    </row>
    <row r="6" spans="1:5" ht="9.9499999999999993" customHeight="1">
      <c r="A6" s="26"/>
      <c r="B6" s="11"/>
      <c r="C6" s="26"/>
      <c r="D6" s="26"/>
      <c r="E6" s="26"/>
    </row>
    <row r="7" spans="1:5" ht="22.5" customHeight="1">
      <c r="A7" s="30" t="s">
        <v>8</v>
      </c>
      <c r="B7" s="52"/>
      <c r="C7" s="20"/>
      <c r="D7" s="43"/>
    </row>
    <row r="8" spans="1:5" ht="22.5" customHeight="1">
      <c r="A8" s="30" t="s">
        <v>231</v>
      </c>
      <c r="B8" s="52"/>
      <c r="C8" s="20"/>
      <c r="D8" s="43"/>
      <c r="E8" s="30"/>
    </row>
    <row r="9" spans="1:5" ht="22.5" customHeight="1">
      <c r="A9" s="4" t="s">
        <v>224</v>
      </c>
      <c r="D9" s="5">
        <v>37227</v>
      </c>
      <c r="E9" s="4" t="s">
        <v>7</v>
      </c>
    </row>
    <row r="10" spans="1:5" ht="22.5" customHeight="1">
      <c r="A10" s="4" t="s">
        <v>225</v>
      </c>
      <c r="D10" s="5">
        <v>200000</v>
      </c>
      <c r="E10" s="4" t="s">
        <v>7</v>
      </c>
    </row>
    <row r="11" spans="1:5" ht="22.5" customHeight="1">
      <c r="A11" s="68"/>
      <c r="B11" s="57" t="s">
        <v>223</v>
      </c>
      <c r="C11" s="69"/>
      <c r="D11" s="47">
        <f>SUM(D9:D10)</f>
        <v>237227</v>
      </c>
      <c r="E11" s="34" t="s">
        <v>7</v>
      </c>
    </row>
    <row r="12" spans="1:5" s="81" customFormat="1" ht="9.9499999999999993" customHeight="1">
      <c r="A12" s="76"/>
      <c r="B12" s="77"/>
      <c r="C12" s="78"/>
      <c r="D12" s="79"/>
      <c r="E12" s="80"/>
    </row>
    <row r="13" spans="1:5" ht="22.5" customHeight="1">
      <c r="A13" s="1" t="s">
        <v>232</v>
      </c>
      <c r="B13" s="65"/>
      <c r="E13" s="9"/>
    </row>
    <row r="14" spans="1:5" ht="22.5" customHeight="1">
      <c r="A14" s="123" t="s">
        <v>98</v>
      </c>
      <c r="B14" s="123"/>
      <c r="C14" s="5"/>
      <c r="D14" s="41">
        <f>'งปม รับ จ่าย'!D12</f>
        <v>2659800</v>
      </c>
      <c r="E14" s="30" t="s">
        <v>7</v>
      </c>
    </row>
    <row r="15" spans="1:5" ht="22.5" customHeight="1">
      <c r="A15" s="123" t="s">
        <v>99</v>
      </c>
      <c r="B15" s="123"/>
      <c r="C15" s="5"/>
      <c r="D15" s="41">
        <f>'งปม รับ จ่าย'!D14</f>
        <v>900000</v>
      </c>
      <c r="E15" s="30" t="s">
        <v>7</v>
      </c>
    </row>
    <row r="16" spans="1:5" ht="22.5" customHeight="1">
      <c r="A16" s="123" t="s">
        <v>100</v>
      </c>
      <c r="B16" s="123"/>
      <c r="C16" s="5"/>
      <c r="D16" s="41">
        <f>'งปม รับ จ่าย'!D17</f>
        <v>5628290</v>
      </c>
      <c r="E16" s="30" t="s">
        <v>7</v>
      </c>
    </row>
    <row r="17" spans="1:5" ht="22.5" customHeight="1">
      <c r="A17" s="123" t="s">
        <v>101</v>
      </c>
      <c r="B17" s="123"/>
      <c r="C17" s="5"/>
      <c r="D17" s="41">
        <f>'งปม รับ จ่าย'!D23</f>
        <v>3916840</v>
      </c>
      <c r="E17" s="30" t="s">
        <v>7</v>
      </c>
    </row>
    <row r="18" spans="1:5" ht="22.5" customHeight="1">
      <c r="A18" s="123" t="s">
        <v>102</v>
      </c>
      <c r="B18" s="123"/>
      <c r="C18" s="5"/>
      <c r="D18" s="41">
        <f>'งปม รับ จ่าย'!D30</f>
        <v>13744000</v>
      </c>
      <c r="E18" s="30" t="s">
        <v>7</v>
      </c>
    </row>
    <row r="19" spans="1:5" ht="22.5" customHeight="1">
      <c r="A19" s="126" t="s">
        <v>103</v>
      </c>
      <c r="B19" s="126"/>
      <c r="C19" s="39"/>
      <c r="D19" s="42">
        <v>13000000</v>
      </c>
      <c r="E19" s="30" t="s">
        <v>7</v>
      </c>
    </row>
    <row r="20" spans="1:5" ht="22.5" customHeight="1">
      <c r="A20" s="127" t="s">
        <v>91</v>
      </c>
      <c r="B20" s="127"/>
      <c r="C20" s="48"/>
      <c r="D20" s="46">
        <f>SUM(D14:D19,D11)</f>
        <v>40086157</v>
      </c>
      <c r="E20" s="34" t="s">
        <v>7</v>
      </c>
    </row>
    <row r="21" spans="1:5" ht="9.9499999999999993" customHeight="1">
      <c r="A21" s="28"/>
      <c r="B21" s="28"/>
      <c r="C21" s="29"/>
      <c r="D21" s="50"/>
      <c r="E21" s="30"/>
    </row>
    <row r="22" spans="1:5" ht="22.5" customHeight="1">
      <c r="A22" s="30" t="s">
        <v>9</v>
      </c>
      <c r="B22" s="52"/>
      <c r="C22" s="20"/>
      <c r="D22" s="36"/>
      <c r="E22" s="53"/>
    </row>
    <row r="23" spans="1:5" ht="22.5" customHeight="1">
      <c r="A23" s="30">
        <v>2.1</v>
      </c>
      <c r="B23" s="66" t="s">
        <v>230</v>
      </c>
      <c r="C23" s="30"/>
      <c r="D23" s="36"/>
      <c r="E23" s="53"/>
    </row>
    <row r="24" spans="1:5" ht="22.5" customHeight="1">
      <c r="A24" s="3"/>
      <c r="B24" s="19" t="s">
        <v>4</v>
      </c>
      <c r="C24" s="67"/>
      <c r="D24" s="8">
        <f>'งปม รับ จ่าย'!D51</f>
        <v>2550000</v>
      </c>
      <c r="E24" s="20" t="s">
        <v>7</v>
      </c>
    </row>
    <row r="25" spans="1:5" ht="22.5" customHeight="1">
      <c r="A25" s="3"/>
      <c r="B25" s="19" t="s">
        <v>5</v>
      </c>
      <c r="C25" s="17"/>
      <c r="D25" s="36">
        <f>'งปม รับ จ่าย'!D53</f>
        <v>16039800</v>
      </c>
      <c r="E25" s="20" t="s">
        <v>7</v>
      </c>
    </row>
    <row r="26" spans="1:5" ht="22.5" customHeight="1">
      <c r="A26" s="13"/>
      <c r="B26" s="19" t="s">
        <v>10</v>
      </c>
      <c r="C26" s="17"/>
      <c r="D26" s="58">
        <f>'งปม รับ จ่าย'!D63</f>
        <v>900000</v>
      </c>
      <c r="E26" s="20" t="s">
        <v>7</v>
      </c>
    </row>
    <row r="27" spans="1:5" ht="22.5" customHeight="1">
      <c r="A27" s="3"/>
      <c r="B27" s="19" t="s">
        <v>36</v>
      </c>
      <c r="C27" s="17"/>
      <c r="D27" s="36">
        <f>'งปม รับ จ่าย'!D65</f>
        <v>922440</v>
      </c>
      <c r="E27" s="20" t="s">
        <v>7</v>
      </c>
    </row>
    <row r="28" spans="1:5" ht="22.5" customHeight="1">
      <c r="A28" s="3"/>
      <c r="B28" s="19" t="s">
        <v>6</v>
      </c>
      <c r="C28" s="17"/>
      <c r="D28" s="36">
        <f>'งปม รับ จ่าย'!D73</f>
        <v>13239000</v>
      </c>
      <c r="E28" s="20" t="s">
        <v>7</v>
      </c>
    </row>
    <row r="29" spans="1:5" ht="22.5" customHeight="1">
      <c r="A29" s="128" t="s">
        <v>143</v>
      </c>
      <c r="B29" s="128"/>
      <c r="C29" s="45"/>
      <c r="D29" s="46">
        <f>D28+D27+D26+D25+D24</f>
        <v>33651240</v>
      </c>
      <c r="E29" s="34" t="s">
        <v>7</v>
      </c>
    </row>
    <row r="30" spans="1:5" ht="9.9499999999999993" customHeight="1">
      <c r="A30" s="31"/>
      <c r="B30" s="31"/>
      <c r="C30" s="51"/>
      <c r="D30" s="50"/>
      <c r="E30" s="30"/>
    </row>
    <row r="31" spans="1:5" ht="22.5" customHeight="1">
      <c r="A31" s="2">
        <v>2.2000000000000002</v>
      </c>
      <c r="B31" s="18" t="s">
        <v>233</v>
      </c>
      <c r="C31" s="17"/>
      <c r="D31" s="43"/>
      <c r="E31" s="30"/>
    </row>
    <row r="32" spans="1:5" ht="22.5" customHeight="1">
      <c r="A32" s="3"/>
      <c r="B32" s="3" t="s">
        <v>84</v>
      </c>
      <c r="C32" s="17"/>
      <c r="D32" s="17">
        <f>'งปม รับ จ่าย'!C90</f>
        <v>2900000</v>
      </c>
      <c r="E32" s="20" t="s">
        <v>7</v>
      </c>
    </row>
    <row r="33" spans="1:5" ht="22.5" customHeight="1">
      <c r="A33" s="3"/>
      <c r="B33" s="3" t="s">
        <v>85</v>
      </c>
      <c r="C33" s="17"/>
      <c r="D33" s="17">
        <f>'งปม รับ จ่าย'!C91</f>
        <v>2620430</v>
      </c>
      <c r="E33" s="20" t="s">
        <v>7</v>
      </c>
    </row>
    <row r="34" spans="1:5" ht="22.5" customHeight="1">
      <c r="A34" s="3"/>
      <c r="B34" s="3" t="s">
        <v>86</v>
      </c>
      <c r="C34" s="17"/>
      <c r="D34" s="17">
        <f>'งปม รับ จ่าย'!C92</f>
        <v>1735000</v>
      </c>
      <c r="E34" s="20" t="s">
        <v>7</v>
      </c>
    </row>
    <row r="35" spans="1:5" ht="22.5" customHeight="1">
      <c r="A35" s="3"/>
      <c r="B35" s="3" t="s">
        <v>87</v>
      </c>
      <c r="C35" s="17"/>
      <c r="D35" s="17">
        <f>'งปม รับ จ่าย'!C93</f>
        <v>770000</v>
      </c>
      <c r="E35" s="20" t="s">
        <v>7</v>
      </c>
    </row>
    <row r="36" spans="1:5" ht="22.5" customHeight="1">
      <c r="A36" s="70" t="s">
        <v>234</v>
      </c>
      <c r="B36" s="70"/>
      <c r="C36" s="45"/>
      <c r="D36" s="46">
        <f>SUM(D32:D35)</f>
        <v>8025430</v>
      </c>
      <c r="E36" s="34" t="s">
        <v>7</v>
      </c>
    </row>
    <row r="37" spans="1:5" ht="22.5" customHeight="1">
      <c r="A37" s="82"/>
      <c r="B37" s="82"/>
      <c r="C37" s="51"/>
      <c r="D37" s="50"/>
      <c r="E37" s="30"/>
    </row>
    <row r="38" spans="1:5" ht="22.5" customHeight="1">
      <c r="A38" s="82"/>
      <c r="B38" s="82"/>
      <c r="C38" s="51"/>
      <c r="D38" s="50"/>
      <c r="E38" s="30"/>
    </row>
    <row r="39" spans="1:5" ht="22.5" customHeight="1">
      <c r="A39" s="82"/>
      <c r="B39" s="82"/>
      <c r="C39" s="51"/>
      <c r="D39" s="50"/>
      <c r="E39" s="30"/>
    </row>
    <row r="40" spans="1:5" ht="22.5" customHeight="1">
      <c r="A40" s="3"/>
      <c r="B40" s="2" t="s">
        <v>144</v>
      </c>
      <c r="C40" s="17"/>
      <c r="D40" s="43"/>
      <c r="E40" s="30"/>
    </row>
    <row r="41" spans="1:5" ht="22.5" customHeight="1">
      <c r="A41" s="3"/>
      <c r="B41" s="6" t="s">
        <v>88</v>
      </c>
      <c r="D41" s="17">
        <f>'งปม รับ จ่าย'!C96</f>
        <v>5500000</v>
      </c>
      <c r="E41" s="20" t="s">
        <v>7</v>
      </c>
    </row>
    <row r="42" spans="1:5" ht="22.5" customHeight="1">
      <c r="A42" s="3"/>
      <c r="B42" s="6" t="s">
        <v>89</v>
      </c>
      <c r="D42" s="17">
        <f>'งปม รับ จ่าย'!C97</f>
        <v>650000</v>
      </c>
      <c r="E42" s="20" t="s">
        <v>7</v>
      </c>
    </row>
    <row r="43" spans="1:5" ht="22.5" customHeight="1">
      <c r="A43" s="3"/>
      <c r="B43" s="6" t="s">
        <v>90</v>
      </c>
      <c r="D43" s="17">
        <f>'งปม รับ จ่าย'!C98</f>
        <v>100000</v>
      </c>
      <c r="E43" s="20" t="s">
        <v>7</v>
      </c>
    </row>
    <row r="44" spans="1:5" ht="22.5" customHeight="1">
      <c r="A44" s="71" t="s">
        <v>235</v>
      </c>
      <c r="B44" s="68"/>
      <c r="C44" s="61"/>
      <c r="D44" s="46">
        <f>SUM(D41:D43)</f>
        <v>6250000</v>
      </c>
      <c r="E44" s="34" t="s">
        <v>7</v>
      </c>
    </row>
    <row r="45" spans="1:5" ht="22.5" customHeight="1">
      <c r="A45" s="72"/>
      <c r="B45" s="20"/>
      <c r="C45" s="38"/>
      <c r="D45" s="36"/>
      <c r="E45" s="20"/>
    </row>
    <row r="46" spans="1:5" ht="22.5" customHeight="1">
      <c r="A46" s="72" t="s">
        <v>236</v>
      </c>
      <c r="B46" s="20"/>
      <c r="C46" s="38"/>
      <c r="D46" s="36"/>
      <c r="E46" s="20"/>
    </row>
    <row r="47" spans="1:5" ht="22.5" customHeight="1">
      <c r="A47" s="23">
        <v>3.1</v>
      </c>
      <c r="B47" s="20" t="s">
        <v>237</v>
      </c>
      <c r="C47" s="38"/>
      <c r="D47" s="36">
        <f>SUM(D20)</f>
        <v>40086157</v>
      </c>
      <c r="E47" s="20"/>
    </row>
    <row r="48" spans="1:5" ht="22.5" customHeight="1">
      <c r="A48" s="23">
        <v>3.2</v>
      </c>
      <c r="B48" s="20" t="s">
        <v>238</v>
      </c>
      <c r="C48" s="38"/>
      <c r="D48" s="36"/>
      <c r="E48" s="20"/>
    </row>
    <row r="49" spans="1:4" ht="22.5" customHeight="1">
      <c r="A49" s="73"/>
      <c r="B49" s="19" t="s">
        <v>239</v>
      </c>
      <c r="C49" s="3"/>
      <c r="D49" s="8">
        <f>D29</f>
        <v>33651240</v>
      </c>
    </row>
    <row r="50" spans="1:4" ht="22.5" customHeight="1">
      <c r="A50" s="74"/>
      <c r="B50" s="12" t="s">
        <v>240</v>
      </c>
      <c r="D50" s="8">
        <f>D36</f>
        <v>8025430</v>
      </c>
    </row>
    <row r="51" spans="1:4" ht="22.5" customHeight="1">
      <c r="A51" s="74"/>
      <c r="B51" s="12" t="s">
        <v>241</v>
      </c>
      <c r="D51" s="8">
        <f>D44</f>
        <v>6250000</v>
      </c>
    </row>
    <row r="52" spans="1:4" ht="22.5" customHeight="1">
      <c r="A52" s="74"/>
      <c r="B52" s="11" t="s">
        <v>223</v>
      </c>
      <c r="D52" s="8">
        <f>SUM(D49:D51)</f>
        <v>47926670</v>
      </c>
    </row>
    <row r="53" spans="1:4" ht="22.5" customHeight="1">
      <c r="A53" s="74"/>
    </row>
    <row r="54" spans="1:4" ht="22.5" customHeight="1">
      <c r="A54" s="74">
        <v>3.3</v>
      </c>
      <c r="B54" s="12" t="s">
        <v>242</v>
      </c>
    </row>
    <row r="55" spans="1:4" ht="22.5" customHeight="1">
      <c r="B55" s="12" t="s">
        <v>243</v>
      </c>
      <c r="D55" s="8">
        <f>D47</f>
        <v>40086157</v>
      </c>
    </row>
    <row r="56" spans="1:4" ht="22.5" customHeight="1">
      <c r="B56" s="12" t="s">
        <v>244</v>
      </c>
      <c r="D56" s="8">
        <f>D52</f>
        <v>47926670</v>
      </c>
    </row>
    <row r="57" spans="1:4" ht="22.5" customHeight="1">
      <c r="B57" s="12" t="s">
        <v>245</v>
      </c>
      <c r="D57" s="75">
        <f>D55-D56</f>
        <v>-7840513</v>
      </c>
    </row>
  </sheetData>
  <mergeCells count="11">
    <mergeCell ref="A17:B17"/>
    <mergeCell ref="A18:B18"/>
    <mergeCell ref="A19:B19"/>
    <mergeCell ref="A20:B20"/>
    <mergeCell ref="A29:B29"/>
    <mergeCell ref="A16:B16"/>
    <mergeCell ref="A3:E3"/>
    <mergeCell ref="A4:E4"/>
    <mergeCell ref="A5:E5"/>
    <mergeCell ref="A14:B14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2"/>
  <sheetViews>
    <sheetView topLeftCell="A25" workbookViewId="0">
      <selection activeCell="A4" sqref="A4:E4"/>
    </sheetView>
  </sheetViews>
  <sheetFormatPr defaultRowHeight="22.5" customHeight="1"/>
  <cols>
    <col min="1" max="1" width="5.75" style="4" customWidth="1"/>
    <col min="2" max="2" width="27.125" style="12" customWidth="1"/>
    <col min="3" max="5" width="15.625" style="4" customWidth="1"/>
    <col min="6" max="16384" width="9" style="4"/>
  </cols>
  <sheetData>
    <row r="3" spans="1:5" ht="22.5" customHeight="1">
      <c r="A3" s="124" t="s">
        <v>1</v>
      </c>
      <c r="B3" s="124"/>
      <c r="C3" s="124"/>
      <c r="D3" s="124"/>
      <c r="E3" s="124"/>
    </row>
    <row r="4" spans="1:5" ht="22.5" customHeight="1">
      <c r="A4" s="125" t="s">
        <v>228</v>
      </c>
      <c r="B4" s="125"/>
      <c r="C4" s="125"/>
      <c r="D4" s="125"/>
      <c r="E4" s="125"/>
    </row>
    <row r="5" spans="1:5" ht="22.5" customHeight="1">
      <c r="A5" s="125" t="s">
        <v>221</v>
      </c>
      <c r="B5" s="125"/>
      <c r="C5" s="125"/>
      <c r="D5" s="125"/>
      <c r="E5" s="125"/>
    </row>
    <row r="6" spans="1:5" ht="22.5" customHeight="1">
      <c r="A6" s="26"/>
      <c r="B6" s="11"/>
      <c r="C6" s="26"/>
      <c r="D6" s="26"/>
      <c r="E6" s="26"/>
    </row>
    <row r="7" spans="1:5" ht="22.5" customHeight="1">
      <c r="A7" s="30" t="s">
        <v>8</v>
      </c>
      <c r="B7" s="52"/>
      <c r="C7" s="20"/>
      <c r="D7" s="43"/>
    </row>
    <row r="8" spans="1:5" ht="22.5" customHeight="1">
      <c r="A8" s="30" t="s">
        <v>226</v>
      </c>
      <c r="B8" s="52"/>
      <c r="C8" s="20"/>
      <c r="D8" s="43">
        <f>SUM(C9:C10)</f>
        <v>237227</v>
      </c>
      <c r="E8" s="30" t="s">
        <v>7</v>
      </c>
    </row>
    <row r="9" spans="1:5" ht="22.5" customHeight="1">
      <c r="A9" s="4" t="s">
        <v>224</v>
      </c>
      <c r="C9" s="5">
        <v>37227</v>
      </c>
      <c r="D9" s="4" t="s">
        <v>7</v>
      </c>
      <c r="E9" s="9"/>
    </row>
    <row r="10" spans="1:5" ht="22.5" customHeight="1">
      <c r="A10" s="4" t="s">
        <v>225</v>
      </c>
      <c r="C10" s="5">
        <v>200000</v>
      </c>
      <c r="D10" s="4" t="s">
        <v>7</v>
      </c>
    </row>
    <row r="11" spans="1:5" ht="22.5" customHeight="1">
      <c r="A11" s="1" t="s">
        <v>227</v>
      </c>
      <c r="B11" s="65"/>
      <c r="E11" s="9"/>
    </row>
    <row r="12" spans="1:5" ht="22.5" customHeight="1">
      <c r="A12" s="123" t="s">
        <v>98</v>
      </c>
      <c r="B12" s="123"/>
      <c r="C12" s="5"/>
      <c r="D12" s="41">
        <f>SUM(C13)</f>
        <v>2659800</v>
      </c>
      <c r="E12" s="30" t="s">
        <v>7</v>
      </c>
    </row>
    <row r="13" spans="1:5" ht="22.5" customHeight="1">
      <c r="A13" s="1"/>
      <c r="B13" s="27" t="s">
        <v>132</v>
      </c>
      <c r="C13" s="5">
        <v>2659800</v>
      </c>
      <c r="D13" s="4" t="s">
        <v>7</v>
      </c>
      <c r="E13" s="9"/>
    </row>
    <row r="14" spans="1:5" ht="22.5" customHeight="1">
      <c r="A14" s="123" t="s">
        <v>99</v>
      </c>
      <c r="B14" s="123"/>
      <c r="C14" s="5"/>
      <c r="D14" s="41">
        <f>SUM(C16)</f>
        <v>900000</v>
      </c>
      <c r="E14" s="30" t="s">
        <v>7</v>
      </c>
    </row>
    <row r="15" spans="1:5" ht="22.5" customHeight="1">
      <c r="A15" s="1"/>
      <c r="B15" s="27" t="s">
        <v>114</v>
      </c>
      <c r="E15" s="9"/>
    </row>
    <row r="16" spans="1:5" ht="22.5" customHeight="1">
      <c r="A16" s="1"/>
      <c r="B16" s="27" t="s">
        <v>133</v>
      </c>
      <c r="C16" s="5">
        <v>900000</v>
      </c>
      <c r="D16" s="4" t="s">
        <v>7</v>
      </c>
      <c r="E16" s="9"/>
    </row>
    <row r="17" spans="1:5" ht="22.5" customHeight="1">
      <c r="A17" s="123" t="s">
        <v>100</v>
      </c>
      <c r="B17" s="123"/>
      <c r="C17" s="5"/>
      <c r="D17" s="41">
        <f>SUM(C19:C22)</f>
        <v>5628290</v>
      </c>
      <c r="E17" s="30" t="s">
        <v>7</v>
      </c>
    </row>
    <row r="18" spans="1:5" ht="22.5" customHeight="1">
      <c r="A18" s="1"/>
      <c r="B18" s="27" t="s">
        <v>131</v>
      </c>
      <c r="C18" s="5"/>
      <c r="E18" s="9"/>
    </row>
    <row r="19" spans="1:5" ht="22.5" customHeight="1">
      <c r="A19" s="1"/>
      <c r="B19" s="27" t="s">
        <v>134</v>
      </c>
      <c r="C19" s="5">
        <v>1640500</v>
      </c>
      <c r="D19" s="4" t="s">
        <v>7</v>
      </c>
      <c r="E19" s="9"/>
    </row>
    <row r="20" spans="1:5" ht="22.5" customHeight="1">
      <c r="A20" s="1"/>
      <c r="B20" s="27" t="s">
        <v>135</v>
      </c>
      <c r="C20" s="5">
        <v>132990</v>
      </c>
      <c r="D20" s="4" t="s">
        <v>7</v>
      </c>
      <c r="E20" s="9"/>
    </row>
    <row r="21" spans="1:5" ht="22.5" customHeight="1">
      <c r="A21" s="1"/>
      <c r="B21" s="27" t="s">
        <v>136</v>
      </c>
      <c r="C21" s="5">
        <v>2854800</v>
      </c>
      <c r="D21" s="4" t="s">
        <v>7</v>
      </c>
      <c r="E21" s="9"/>
    </row>
    <row r="22" spans="1:5" ht="22.5" customHeight="1">
      <c r="A22" s="1"/>
      <c r="B22" s="27" t="s">
        <v>137</v>
      </c>
      <c r="C22" s="5">
        <v>1000000</v>
      </c>
      <c r="D22" s="4" t="s">
        <v>7</v>
      </c>
      <c r="E22" s="9"/>
    </row>
    <row r="23" spans="1:5" ht="22.5" customHeight="1">
      <c r="A23" s="123" t="s">
        <v>101</v>
      </c>
      <c r="B23" s="123"/>
      <c r="C23" s="5"/>
      <c r="D23" s="41">
        <f>SUM(C25:C29)</f>
        <v>3916840</v>
      </c>
      <c r="E23" s="30" t="s">
        <v>7</v>
      </c>
    </row>
    <row r="24" spans="1:5" ht="22.5" customHeight="1">
      <c r="A24" s="1"/>
      <c r="B24" s="27" t="s">
        <v>130</v>
      </c>
      <c r="C24" s="5"/>
      <c r="E24" s="9"/>
    </row>
    <row r="25" spans="1:5" ht="22.5" customHeight="1">
      <c r="A25" s="1"/>
      <c r="B25" s="27" t="s">
        <v>138</v>
      </c>
      <c r="C25" s="5">
        <v>548000</v>
      </c>
      <c r="D25" s="4" t="s">
        <v>7</v>
      </c>
      <c r="E25" s="9"/>
    </row>
    <row r="26" spans="1:5" ht="22.5" customHeight="1">
      <c r="A26" s="1"/>
      <c r="B26" s="27" t="s">
        <v>139</v>
      </c>
      <c r="C26" s="5">
        <v>126040</v>
      </c>
      <c r="D26" s="4" t="s">
        <v>7</v>
      </c>
      <c r="E26" s="9"/>
    </row>
    <row r="27" spans="1:5" ht="22.5" customHeight="1">
      <c r="A27" s="1"/>
      <c r="B27" s="27" t="s">
        <v>140</v>
      </c>
      <c r="C27" s="5">
        <v>248400</v>
      </c>
      <c r="D27" s="4" t="s">
        <v>7</v>
      </c>
      <c r="E27" s="9"/>
    </row>
    <row r="28" spans="1:5" ht="22.5" customHeight="1">
      <c r="A28" s="1"/>
      <c r="B28" s="27" t="s">
        <v>141</v>
      </c>
      <c r="C28" s="5">
        <v>260300</v>
      </c>
      <c r="D28" s="4" t="s">
        <v>7</v>
      </c>
      <c r="E28" s="9"/>
    </row>
    <row r="29" spans="1:5" ht="22.5" customHeight="1">
      <c r="A29" s="1"/>
      <c r="B29" s="27" t="s">
        <v>142</v>
      </c>
      <c r="C29" s="5">
        <v>2734100</v>
      </c>
      <c r="D29" s="4" t="s">
        <v>7</v>
      </c>
      <c r="E29" s="9"/>
    </row>
    <row r="30" spans="1:5" ht="22.5" customHeight="1">
      <c r="A30" s="123" t="s">
        <v>102</v>
      </c>
      <c r="B30" s="123"/>
      <c r="C30" s="5"/>
      <c r="D30" s="41">
        <f>SUM(C32:C46)</f>
        <v>13744000</v>
      </c>
      <c r="E30" s="30" t="s">
        <v>7</v>
      </c>
    </row>
    <row r="31" spans="1:5" ht="22.5" customHeight="1">
      <c r="A31" s="1"/>
      <c r="B31" s="33" t="s">
        <v>114</v>
      </c>
      <c r="C31" s="5"/>
      <c r="E31" s="9"/>
    </row>
    <row r="32" spans="1:5" ht="22.5" customHeight="1">
      <c r="A32" s="1"/>
      <c r="B32" s="33" t="s">
        <v>115</v>
      </c>
      <c r="C32" s="38">
        <v>1900000</v>
      </c>
      <c r="D32" s="4" t="s">
        <v>7</v>
      </c>
      <c r="E32" s="9"/>
    </row>
    <row r="33" spans="1:5" ht="22.5" customHeight="1">
      <c r="A33" s="1"/>
      <c r="B33" s="33" t="s">
        <v>116</v>
      </c>
      <c r="C33" s="38">
        <v>1500000</v>
      </c>
      <c r="D33" s="4" t="s">
        <v>7</v>
      </c>
      <c r="E33" s="9"/>
    </row>
    <row r="34" spans="1:5" ht="22.5" customHeight="1">
      <c r="A34" s="1"/>
      <c r="B34" s="33" t="s">
        <v>117</v>
      </c>
      <c r="C34" s="38">
        <v>900000</v>
      </c>
      <c r="D34" s="4" t="s">
        <v>7</v>
      </c>
      <c r="E34" s="9"/>
    </row>
    <row r="35" spans="1:5" ht="22.5" customHeight="1">
      <c r="A35" s="1"/>
      <c r="B35" s="33"/>
      <c r="C35" s="38"/>
      <c r="E35" s="9"/>
    </row>
    <row r="36" spans="1:5" ht="22.5" customHeight="1">
      <c r="A36" s="1"/>
      <c r="B36" s="33"/>
      <c r="C36" s="38"/>
      <c r="E36" s="9"/>
    </row>
    <row r="37" spans="1:5" ht="22.5" customHeight="1">
      <c r="A37" s="1"/>
      <c r="B37" s="33"/>
      <c r="C37" s="38"/>
      <c r="E37" s="9"/>
    </row>
    <row r="38" spans="1:5" ht="22.5" customHeight="1">
      <c r="A38" s="1"/>
      <c r="B38" s="33" t="s">
        <v>118</v>
      </c>
      <c r="C38" s="38"/>
      <c r="E38" s="9"/>
    </row>
    <row r="39" spans="1:5" ht="22.5" customHeight="1">
      <c r="A39" s="1"/>
      <c r="B39" s="33" t="s">
        <v>119</v>
      </c>
      <c r="C39" s="17">
        <v>1100000</v>
      </c>
      <c r="D39" s="4" t="s">
        <v>7</v>
      </c>
      <c r="E39" s="9"/>
    </row>
    <row r="40" spans="1:5" ht="22.5" customHeight="1">
      <c r="A40" s="1"/>
      <c r="B40" s="33" t="s">
        <v>120</v>
      </c>
      <c r="C40" s="17">
        <v>1570000</v>
      </c>
      <c r="E40" s="9"/>
    </row>
    <row r="41" spans="1:5" ht="22.5" customHeight="1">
      <c r="A41" s="1"/>
      <c r="B41" s="33" t="s">
        <v>121</v>
      </c>
      <c r="C41" s="37">
        <v>1200000</v>
      </c>
      <c r="D41" s="4" t="s">
        <v>7</v>
      </c>
      <c r="E41" s="9"/>
    </row>
    <row r="42" spans="1:5" ht="22.5" customHeight="1">
      <c r="A42" s="1"/>
      <c r="B42" s="33" t="s">
        <v>122</v>
      </c>
      <c r="C42" s="37">
        <v>1200000</v>
      </c>
      <c r="D42" s="4" t="s">
        <v>7</v>
      </c>
      <c r="E42" s="9"/>
    </row>
    <row r="43" spans="1:5" ht="22.5" customHeight="1">
      <c r="A43" s="1"/>
      <c r="B43" s="33" t="s">
        <v>123</v>
      </c>
      <c r="C43" s="17">
        <v>1684000</v>
      </c>
      <c r="D43" s="4" t="s">
        <v>7</v>
      </c>
      <c r="E43" s="9"/>
    </row>
    <row r="44" spans="1:5" ht="22.5" customHeight="1">
      <c r="A44" s="1"/>
      <c r="B44" s="33" t="s">
        <v>147</v>
      </c>
      <c r="C44" s="17">
        <v>400000</v>
      </c>
      <c r="E44" s="9"/>
    </row>
    <row r="45" spans="1:5" ht="22.5" customHeight="1">
      <c r="A45" s="1"/>
      <c r="B45" s="33" t="s">
        <v>129</v>
      </c>
      <c r="C45" s="39">
        <v>400000</v>
      </c>
      <c r="D45" s="4" t="s">
        <v>7</v>
      </c>
      <c r="E45" s="9"/>
    </row>
    <row r="46" spans="1:5" ht="22.5" customHeight="1">
      <c r="A46" s="1"/>
      <c r="B46" s="33" t="s">
        <v>145</v>
      </c>
      <c r="C46" s="39">
        <v>1890000</v>
      </c>
      <c r="D46" s="4" t="s">
        <v>7</v>
      </c>
      <c r="E46" s="9"/>
    </row>
    <row r="47" spans="1:5" ht="22.5" customHeight="1">
      <c r="A47" s="126" t="s">
        <v>103</v>
      </c>
      <c r="B47" s="126"/>
      <c r="C47" s="39"/>
      <c r="D47" s="42">
        <v>13000000</v>
      </c>
      <c r="E47" s="30" t="s">
        <v>7</v>
      </c>
    </row>
    <row r="48" spans="1:5" ht="22.5" customHeight="1">
      <c r="A48" s="127" t="s">
        <v>91</v>
      </c>
      <c r="B48" s="127"/>
      <c r="C48" s="48"/>
      <c r="D48" s="46">
        <f>D47+D30+D23+D17+D14+D12+D8</f>
        <v>40086157</v>
      </c>
      <c r="E48" s="34" t="s">
        <v>7</v>
      </c>
    </row>
    <row r="49" spans="1:5" ht="22.5" customHeight="1">
      <c r="A49" s="28"/>
      <c r="B49" s="28"/>
      <c r="C49" s="29"/>
      <c r="D49" s="50"/>
      <c r="E49" s="30"/>
    </row>
    <row r="50" spans="1:5" ht="22.5" customHeight="1">
      <c r="A50" s="30" t="s">
        <v>9</v>
      </c>
      <c r="B50" s="52"/>
      <c r="C50" s="20"/>
      <c r="D50" s="36"/>
      <c r="E50" s="53"/>
    </row>
    <row r="51" spans="1:5" ht="22.5" customHeight="1">
      <c r="A51" s="3"/>
      <c r="B51" s="21" t="s">
        <v>4</v>
      </c>
      <c r="C51" s="40"/>
      <c r="D51" s="41">
        <f>SUM(C52)</f>
        <v>2550000</v>
      </c>
      <c r="E51" s="30" t="s">
        <v>7</v>
      </c>
    </row>
    <row r="52" spans="1:5" ht="22.5" customHeight="1">
      <c r="A52" s="3"/>
      <c r="B52" s="19" t="s">
        <v>92</v>
      </c>
      <c r="C52" s="35">
        <f>'งปม รายจ่าย'!F4</f>
        <v>2550000</v>
      </c>
      <c r="D52" s="20" t="s">
        <v>7</v>
      </c>
      <c r="E52" s="10"/>
    </row>
    <row r="53" spans="1:5" ht="22.5" customHeight="1">
      <c r="A53" s="3"/>
      <c r="B53" s="21" t="s">
        <v>5</v>
      </c>
      <c r="C53" s="17"/>
      <c r="D53" s="43">
        <f>SUM(C54:C62)</f>
        <v>16039800</v>
      </c>
      <c r="E53" s="30" t="s">
        <v>7</v>
      </c>
    </row>
    <row r="54" spans="1:5" ht="22.5" customHeight="1">
      <c r="A54" s="13"/>
      <c r="B54" s="14" t="s">
        <v>93</v>
      </c>
      <c r="C54" s="35">
        <f>'งปม รายจ่าย'!F7</f>
        <v>3000000</v>
      </c>
      <c r="D54" s="20" t="s">
        <v>7</v>
      </c>
      <c r="E54" s="10"/>
    </row>
    <row r="55" spans="1:5" ht="22.5" customHeight="1">
      <c r="A55" s="13"/>
      <c r="B55" s="15" t="s">
        <v>94</v>
      </c>
      <c r="C55" s="35">
        <f>'งปม รายจ่าย'!F8</f>
        <v>135000</v>
      </c>
      <c r="D55" s="20" t="s">
        <v>7</v>
      </c>
      <c r="E55" s="10"/>
    </row>
    <row r="56" spans="1:5" ht="22.5" customHeight="1">
      <c r="A56" s="13"/>
      <c r="B56" s="15" t="s">
        <v>83</v>
      </c>
      <c r="C56" s="35">
        <f>'งปม รายจ่าย'!F9</f>
        <v>3050000</v>
      </c>
      <c r="D56" s="20" t="s">
        <v>7</v>
      </c>
      <c r="E56" s="10"/>
    </row>
    <row r="57" spans="1:5" ht="22.5" customHeight="1">
      <c r="A57" s="13"/>
      <c r="B57" s="15" t="s">
        <v>104</v>
      </c>
      <c r="C57" s="35">
        <f>'งปม รายจ่าย'!F10</f>
        <v>3000000</v>
      </c>
      <c r="D57" s="20" t="s">
        <v>7</v>
      </c>
      <c r="E57" s="10"/>
    </row>
    <row r="58" spans="1:5" ht="22.5" customHeight="1">
      <c r="A58" s="13"/>
      <c r="B58" s="15" t="s">
        <v>105</v>
      </c>
      <c r="C58" s="35">
        <f>'งปม รายจ่าย'!F11</f>
        <v>1000000</v>
      </c>
      <c r="D58" s="20" t="s">
        <v>7</v>
      </c>
      <c r="E58" s="10"/>
    </row>
    <row r="59" spans="1:5" ht="22.5" customHeight="1">
      <c r="A59" s="13"/>
      <c r="B59" s="33" t="s">
        <v>109</v>
      </c>
      <c r="C59" s="35">
        <f>'งปม รายจ่าย'!F12</f>
        <v>500000</v>
      </c>
      <c r="D59" s="20" t="s">
        <v>7</v>
      </c>
      <c r="E59" s="10"/>
    </row>
    <row r="60" spans="1:5" ht="22.5" customHeight="1">
      <c r="A60" s="13"/>
      <c r="B60" s="33" t="s">
        <v>110</v>
      </c>
      <c r="C60" s="35">
        <f>'งปม รายจ่าย'!F13</f>
        <v>500000</v>
      </c>
      <c r="D60" s="20" t="s">
        <v>7</v>
      </c>
      <c r="E60" s="10"/>
    </row>
    <row r="61" spans="1:5" ht="22.5" customHeight="1">
      <c r="A61" s="13"/>
      <c r="B61" s="33" t="s">
        <v>112</v>
      </c>
      <c r="C61" s="35">
        <f>'งปม รายจ่าย'!F14</f>
        <v>2854800</v>
      </c>
      <c r="D61" s="20" t="s">
        <v>7</v>
      </c>
      <c r="E61" s="10"/>
    </row>
    <row r="62" spans="1:5" ht="22.5" customHeight="1">
      <c r="A62" s="13"/>
      <c r="B62" s="33" t="s">
        <v>111</v>
      </c>
      <c r="C62" s="35">
        <f>'งปม รายจ่าย'!F15</f>
        <v>2000000</v>
      </c>
      <c r="D62" s="20" t="s">
        <v>7</v>
      </c>
      <c r="E62" s="10"/>
    </row>
    <row r="63" spans="1:5" ht="22.5" customHeight="1">
      <c r="A63" s="13"/>
      <c r="B63" s="21" t="s">
        <v>10</v>
      </c>
      <c r="C63" s="17"/>
      <c r="D63" s="44">
        <f>SUM(C64)</f>
        <v>900000</v>
      </c>
      <c r="E63" s="30" t="s">
        <v>7</v>
      </c>
    </row>
    <row r="64" spans="1:5" ht="22.5" customHeight="1">
      <c r="A64" s="3"/>
      <c r="B64" s="16" t="s">
        <v>106</v>
      </c>
      <c r="C64" s="17">
        <f>'งปม รายจ่าย'!F16</f>
        <v>900000</v>
      </c>
      <c r="D64" s="20" t="s">
        <v>7</v>
      </c>
      <c r="E64" s="10"/>
    </row>
    <row r="65" spans="1:5" ht="22.5" customHeight="1">
      <c r="A65" s="3"/>
      <c r="B65" s="21" t="s">
        <v>36</v>
      </c>
      <c r="C65" s="17"/>
      <c r="D65" s="43">
        <f>SUM(C66:C68)</f>
        <v>922440</v>
      </c>
      <c r="E65" s="30" t="s">
        <v>7</v>
      </c>
    </row>
    <row r="66" spans="1:5" ht="22.5" customHeight="1">
      <c r="A66" s="3"/>
      <c r="B66" s="27" t="s">
        <v>95</v>
      </c>
      <c r="C66" s="5">
        <f>'งปม รายจ่าย'!F20</f>
        <v>548000</v>
      </c>
      <c r="D66" s="20" t="s">
        <v>7</v>
      </c>
      <c r="E66" s="10"/>
    </row>
    <row r="67" spans="1:5" ht="22.5" customHeight="1">
      <c r="A67" s="3"/>
      <c r="B67" s="27" t="s">
        <v>96</v>
      </c>
      <c r="C67" s="5">
        <f>'งปม รายจ่าย'!F21</f>
        <v>126040</v>
      </c>
      <c r="D67" s="20" t="s">
        <v>7</v>
      </c>
      <c r="E67" s="10"/>
    </row>
    <row r="68" spans="1:5" ht="22.5" customHeight="1">
      <c r="A68" s="3"/>
      <c r="B68" s="27" t="s">
        <v>97</v>
      </c>
      <c r="C68" s="5">
        <f>'งปม รายจ่าย'!F22</f>
        <v>248400</v>
      </c>
      <c r="D68" s="20" t="s">
        <v>7</v>
      </c>
      <c r="E68" s="10"/>
    </row>
    <row r="69" spans="1:5" ht="22.5" customHeight="1">
      <c r="A69" s="3"/>
      <c r="B69" s="27"/>
      <c r="C69" s="5"/>
      <c r="D69" s="20"/>
      <c r="E69" s="10"/>
    </row>
    <row r="70" spans="1:5" ht="22.5" customHeight="1">
      <c r="A70" s="3"/>
      <c r="B70" s="27"/>
      <c r="C70" s="5"/>
      <c r="D70" s="20"/>
      <c r="E70" s="10"/>
    </row>
    <row r="71" spans="1:5" ht="22.5" customHeight="1">
      <c r="A71" s="3"/>
      <c r="B71" s="27"/>
      <c r="C71" s="5"/>
      <c r="D71" s="20"/>
      <c r="E71" s="10"/>
    </row>
    <row r="72" spans="1:5" ht="22.5" customHeight="1">
      <c r="A72" s="3"/>
      <c r="B72" s="27"/>
      <c r="C72" s="5"/>
      <c r="D72" s="20"/>
      <c r="E72" s="10"/>
    </row>
    <row r="73" spans="1:5" ht="22.5" customHeight="1">
      <c r="A73" s="3"/>
      <c r="B73" s="21" t="s">
        <v>6</v>
      </c>
      <c r="C73" s="17"/>
      <c r="D73" s="43">
        <f>SUM(C75:C86)</f>
        <v>13239000</v>
      </c>
      <c r="E73" s="30" t="s">
        <v>7</v>
      </c>
    </row>
    <row r="74" spans="1:5" ht="22.5" customHeight="1">
      <c r="A74" s="3"/>
      <c r="B74" s="33" t="s">
        <v>114</v>
      </c>
      <c r="C74" s="5"/>
      <c r="D74" s="20"/>
      <c r="E74" s="10"/>
    </row>
    <row r="75" spans="1:5" ht="22.5" customHeight="1">
      <c r="A75" s="3"/>
      <c r="B75" s="33" t="s">
        <v>115</v>
      </c>
      <c r="C75" s="38">
        <f>'งปม รายจ่าย'!F26</f>
        <v>1900000</v>
      </c>
      <c r="D75" s="20" t="s">
        <v>7</v>
      </c>
      <c r="E75" s="10"/>
    </row>
    <row r="76" spans="1:5" ht="22.5" customHeight="1">
      <c r="A76" s="3"/>
      <c r="B76" s="33" t="s">
        <v>116</v>
      </c>
      <c r="C76" s="38">
        <f>'งปม รายจ่าย'!F27</f>
        <v>1500000</v>
      </c>
      <c r="D76" s="20" t="s">
        <v>7</v>
      </c>
      <c r="E76" s="10"/>
    </row>
    <row r="77" spans="1:5" ht="22.5" customHeight="1">
      <c r="A77" s="3"/>
      <c r="B77" s="33" t="s">
        <v>117</v>
      </c>
      <c r="C77" s="38">
        <f>'งปม รายจ่าย'!F28</f>
        <v>900000</v>
      </c>
      <c r="D77" s="20" t="s">
        <v>7</v>
      </c>
      <c r="E77" s="10"/>
    </row>
    <row r="78" spans="1:5" ht="22.5" customHeight="1">
      <c r="A78" s="3"/>
      <c r="B78" s="33"/>
      <c r="C78" s="38"/>
      <c r="D78" s="20"/>
      <c r="E78" s="10"/>
    </row>
    <row r="79" spans="1:5" ht="22.5" customHeight="1">
      <c r="A79" s="3"/>
      <c r="B79" s="33" t="s">
        <v>118</v>
      </c>
      <c r="C79" s="38"/>
      <c r="E79" s="10"/>
    </row>
    <row r="80" spans="1:5" ht="22.5" customHeight="1">
      <c r="A80" s="3"/>
      <c r="B80" s="33" t="s">
        <v>119</v>
      </c>
      <c r="C80" s="17">
        <f>'งปม รายจ่าย'!F30</f>
        <v>1146000</v>
      </c>
      <c r="D80" s="20" t="s">
        <v>7</v>
      </c>
      <c r="E80" s="10"/>
    </row>
    <row r="81" spans="1:5" ht="22.5" customHeight="1">
      <c r="A81" s="3"/>
      <c r="B81" s="33" t="s">
        <v>120</v>
      </c>
      <c r="C81" s="17">
        <f>'งปม รายจ่าย'!F31</f>
        <v>1570000</v>
      </c>
      <c r="D81" s="20" t="s">
        <v>7</v>
      </c>
      <c r="E81" s="10"/>
    </row>
    <row r="82" spans="1:5" ht="22.5" customHeight="1">
      <c r="A82" s="3"/>
      <c r="B82" s="33" t="s">
        <v>121</v>
      </c>
      <c r="C82" s="17">
        <f>'งปม รายจ่าย'!F32</f>
        <v>1200000</v>
      </c>
      <c r="D82" s="20" t="s">
        <v>7</v>
      </c>
      <c r="E82" s="10"/>
    </row>
    <row r="83" spans="1:5" ht="22.5" customHeight="1">
      <c r="A83" s="3"/>
      <c r="B83" s="33" t="s">
        <v>122</v>
      </c>
      <c r="C83" s="17">
        <f>'งปม รายจ่าย'!F33</f>
        <v>1199000</v>
      </c>
      <c r="D83" s="20" t="s">
        <v>7</v>
      </c>
      <c r="E83" s="10"/>
    </row>
    <row r="84" spans="1:5" ht="22.5" customHeight="1">
      <c r="A84" s="3"/>
      <c r="B84" s="33" t="s">
        <v>123</v>
      </c>
      <c r="C84" s="17">
        <f>'งปม รายจ่าย'!F34</f>
        <v>1684000</v>
      </c>
      <c r="D84" s="20" t="s">
        <v>7</v>
      </c>
      <c r="E84" s="10"/>
    </row>
    <row r="85" spans="1:5" ht="22.5" customHeight="1">
      <c r="A85" s="3"/>
      <c r="B85" s="33" t="s">
        <v>129</v>
      </c>
      <c r="C85" s="39">
        <f>'งปม รายจ่าย'!F35</f>
        <v>250000</v>
      </c>
      <c r="D85" s="20" t="s">
        <v>7</v>
      </c>
      <c r="E85" s="10"/>
    </row>
    <row r="86" spans="1:5" ht="22.5" customHeight="1">
      <c r="A86" s="3"/>
      <c r="B86" s="33" t="s">
        <v>145</v>
      </c>
      <c r="C86" s="39">
        <f>'งปม รายจ่าย'!F36</f>
        <v>1890000</v>
      </c>
      <c r="D86" s="20" t="s">
        <v>7</v>
      </c>
      <c r="E86" s="10"/>
    </row>
    <row r="87" spans="1:5" ht="22.5" customHeight="1">
      <c r="A87" s="128" t="s">
        <v>143</v>
      </c>
      <c r="B87" s="128"/>
      <c r="C87" s="45"/>
      <c r="D87" s="46">
        <f>D73+D65+D63+D53+D51</f>
        <v>33651240</v>
      </c>
      <c r="E87" s="34" t="s">
        <v>7</v>
      </c>
    </row>
    <row r="88" spans="1:5" ht="22.5" customHeight="1">
      <c r="A88" s="31"/>
      <c r="B88" s="31"/>
      <c r="C88" s="51"/>
      <c r="D88" s="50"/>
      <c r="E88" s="30"/>
    </row>
    <row r="89" spans="1:5" ht="22.5" customHeight="1">
      <c r="A89" s="3"/>
      <c r="B89" s="18" t="s">
        <v>107</v>
      </c>
      <c r="C89" s="17"/>
      <c r="D89" s="43">
        <f>SUM(C90:C93)</f>
        <v>8025430</v>
      </c>
      <c r="E89" s="30" t="s">
        <v>7</v>
      </c>
    </row>
    <row r="90" spans="1:5" ht="22.5" customHeight="1">
      <c r="A90" s="3"/>
      <c r="B90" s="3" t="s">
        <v>84</v>
      </c>
      <c r="C90" s="17">
        <f>'งปม รายจ่าย'!F56</f>
        <v>2900000</v>
      </c>
      <c r="D90" s="20" t="s">
        <v>7</v>
      </c>
    </row>
    <row r="91" spans="1:5" ht="22.5" customHeight="1">
      <c r="A91" s="3"/>
      <c r="B91" s="3" t="s">
        <v>85</v>
      </c>
      <c r="C91" s="17">
        <f>'งปม รายจ่าย'!F122</f>
        <v>2620430</v>
      </c>
      <c r="D91" s="20" t="s">
        <v>7</v>
      </c>
    </row>
    <row r="92" spans="1:5" ht="22.5" customHeight="1">
      <c r="A92" s="3"/>
      <c r="B92" s="3" t="s">
        <v>86</v>
      </c>
      <c r="C92" s="17">
        <f>'งปม รายจ่าย'!F146</f>
        <v>1735000</v>
      </c>
      <c r="D92" s="20" t="s">
        <v>7</v>
      </c>
    </row>
    <row r="93" spans="1:5" ht="22.5" customHeight="1">
      <c r="A93" s="3"/>
      <c r="B93" s="3" t="s">
        <v>87</v>
      </c>
      <c r="C93" s="17">
        <f>'งปม รายจ่าย'!F155</f>
        <v>770000</v>
      </c>
      <c r="D93" s="20" t="s">
        <v>7</v>
      </c>
    </row>
    <row r="94" spans="1:5" ht="22.5" customHeight="1">
      <c r="A94" s="13"/>
      <c r="B94" s="31"/>
      <c r="C94" s="51"/>
      <c r="D94" s="50"/>
      <c r="E94" s="18"/>
    </row>
    <row r="95" spans="1:5" ht="22.5" customHeight="1">
      <c r="A95" s="3"/>
      <c r="B95" s="2" t="s">
        <v>144</v>
      </c>
      <c r="C95" s="17"/>
      <c r="D95" s="43">
        <f>SUM(C96:C98)</f>
        <v>6250000</v>
      </c>
      <c r="E95" s="30" t="s">
        <v>7</v>
      </c>
    </row>
    <row r="96" spans="1:5" ht="22.5" customHeight="1">
      <c r="A96" s="3"/>
      <c r="B96" s="6" t="s">
        <v>88</v>
      </c>
      <c r="C96" s="17">
        <f>SUM('งปม รายจ่าย'!F173:F189)</f>
        <v>5500000</v>
      </c>
      <c r="D96" s="20" t="s">
        <v>7</v>
      </c>
    </row>
    <row r="97" spans="1:5" ht="22.5" customHeight="1">
      <c r="A97" s="3"/>
      <c r="B97" s="6" t="s">
        <v>89</v>
      </c>
      <c r="C97" s="17">
        <f>'งปม รายจ่าย'!F190</f>
        <v>650000</v>
      </c>
      <c r="D97" s="20" t="s">
        <v>7</v>
      </c>
    </row>
    <row r="98" spans="1:5" ht="22.5" customHeight="1">
      <c r="A98" s="3"/>
      <c r="B98" s="6" t="s">
        <v>90</v>
      </c>
      <c r="C98" s="17">
        <f>'งปม รายจ่าย'!F191</f>
        <v>100000</v>
      </c>
      <c r="D98" s="20" t="s">
        <v>7</v>
      </c>
    </row>
    <row r="99" spans="1:5" ht="22.5" customHeight="1">
      <c r="A99" s="3"/>
      <c r="B99" s="6"/>
      <c r="C99" s="17"/>
      <c r="D99" s="20"/>
    </row>
    <row r="100" spans="1:5" ht="22.5" customHeight="1">
      <c r="A100" s="32"/>
      <c r="B100" s="55" t="s">
        <v>108</v>
      </c>
      <c r="C100" s="45"/>
      <c r="D100" s="47">
        <f>D95+D89+D87</f>
        <v>47926670</v>
      </c>
      <c r="E100" s="49" t="s">
        <v>7</v>
      </c>
    </row>
    <row r="101" spans="1:5" ht="22.5" customHeight="1">
      <c r="A101" s="3"/>
      <c r="B101" s="54" t="s">
        <v>113</v>
      </c>
      <c r="C101" s="7"/>
      <c r="D101" s="8">
        <f>D48-D100</f>
        <v>-7840513</v>
      </c>
      <c r="E101" s="4" t="s">
        <v>7</v>
      </c>
    </row>
    <row r="102" spans="1:5" ht="22.5" customHeight="1">
      <c r="A102" s="3"/>
      <c r="B102" s="19"/>
      <c r="C102" s="3"/>
    </row>
  </sheetData>
  <mergeCells count="11">
    <mergeCell ref="A23:B23"/>
    <mergeCell ref="A30:B30"/>
    <mergeCell ref="A47:B47"/>
    <mergeCell ref="A48:B48"/>
    <mergeCell ref="A87:B87"/>
    <mergeCell ref="A17:B17"/>
    <mergeCell ref="A3:E3"/>
    <mergeCell ref="A4:E4"/>
    <mergeCell ref="A5:E5"/>
    <mergeCell ref="A12:B12"/>
    <mergeCell ref="A14:B1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1"/>
  <sheetViews>
    <sheetView tabSelected="1" topLeftCell="A34" workbookViewId="0">
      <selection activeCell="H43" sqref="H43"/>
    </sheetView>
  </sheetViews>
  <sheetFormatPr defaultRowHeight="20.100000000000001" customHeight="1"/>
  <cols>
    <col min="1" max="1" width="33.875" style="13" customWidth="1"/>
    <col min="2" max="5" width="10.125" style="13" customWidth="1"/>
    <col min="6" max="6" width="11.625" style="25" customWidth="1"/>
    <col min="7" max="7" width="17.75" style="13" customWidth="1"/>
    <col min="8" max="8" width="9" style="13"/>
    <col min="9" max="9" width="15.125" style="13" bestFit="1" customWidth="1"/>
    <col min="10" max="16384" width="9" style="13"/>
  </cols>
  <sheetData>
    <row r="1" spans="1:7" ht="20.100000000000001" customHeight="1">
      <c r="A1" s="59"/>
      <c r="B1" s="129" t="s">
        <v>146</v>
      </c>
      <c r="C1" s="129"/>
      <c r="D1" s="129"/>
      <c r="E1" s="129"/>
    </row>
    <row r="2" spans="1:7" ht="20.100000000000001" customHeight="1">
      <c r="A2" s="130" t="s">
        <v>12</v>
      </c>
      <c r="B2" s="129" t="s">
        <v>34</v>
      </c>
      <c r="C2" s="129"/>
      <c r="D2" s="129"/>
      <c r="E2" s="59" t="s">
        <v>14</v>
      </c>
      <c r="F2" s="97" t="s">
        <v>223</v>
      </c>
    </row>
    <row r="3" spans="1:7" ht="20.100000000000001" customHeight="1">
      <c r="A3" s="130"/>
      <c r="B3" s="98" t="s">
        <v>2</v>
      </c>
      <c r="C3" s="98" t="s">
        <v>3</v>
      </c>
      <c r="D3" s="98" t="s">
        <v>0</v>
      </c>
      <c r="E3" s="98" t="s">
        <v>15</v>
      </c>
      <c r="F3" s="99"/>
    </row>
    <row r="4" spans="1:7" ht="20.100000000000001" customHeight="1">
      <c r="A4" s="49" t="s">
        <v>35</v>
      </c>
      <c r="B4" s="117"/>
      <c r="C4" s="117"/>
      <c r="D4" s="117"/>
      <c r="E4" s="117"/>
      <c r="F4" s="118">
        <f>SUM(F5)</f>
        <v>2550000</v>
      </c>
    </row>
    <row r="5" spans="1:7" ht="20.100000000000001" customHeight="1">
      <c r="A5" s="33" t="s">
        <v>13</v>
      </c>
      <c r="B5" s="38">
        <v>2550000</v>
      </c>
      <c r="C5" s="38"/>
      <c r="D5" s="37"/>
      <c r="E5" s="37"/>
      <c r="F5" s="38">
        <v>2550000</v>
      </c>
    </row>
    <row r="6" spans="1:7" ht="20.100000000000001" customHeight="1">
      <c r="A6" s="119" t="s">
        <v>5</v>
      </c>
      <c r="B6" s="117"/>
      <c r="C6" s="117"/>
      <c r="D6" s="117"/>
      <c r="E6" s="117"/>
      <c r="F6" s="118">
        <f>SUM(F7:F15)</f>
        <v>16039800</v>
      </c>
    </row>
    <row r="7" spans="1:7" ht="20.100000000000001" customHeight="1">
      <c r="A7" s="14" t="s">
        <v>93</v>
      </c>
      <c r="B7" s="37">
        <v>1000000</v>
      </c>
      <c r="C7" s="37">
        <v>500000</v>
      </c>
      <c r="D7" s="37"/>
      <c r="E7" s="37">
        <v>1500000</v>
      </c>
      <c r="F7" s="101">
        <f>SUM(B7:E7)</f>
        <v>3000000</v>
      </c>
      <c r="G7" s="37"/>
    </row>
    <row r="8" spans="1:7" ht="20.100000000000001" customHeight="1">
      <c r="A8" s="15" t="s">
        <v>94</v>
      </c>
      <c r="B8" s="37">
        <v>135000</v>
      </c>
      <c r="C8" s="37"/>
      <c r="D8" s="37"/>
      <c r="E8" s="37"/>
      <c r="F8" s="101">
        <f t="shared" ref="F8:F15" si="0">SUM(B8:E8)</f>
        <v>135000</v>
      </c>
      <c r="G8" s="37"/>
    </row>
    <row r="9" spans="1:7" ht="20.100000000000001" customHeight="1">
      <c r="A9" s="15" t="s">
        <v>83</v>
      </c>
      <c r="B9" s="37">
        <v>1000000</v>
      </c>
      <c r="C9" s="37">
        <v>50000</v>
      </c>
      <c r="D9" s="37"/>
      <c r="E9" s="37">
        <v>2000000</v>
      </c>
      <c r="F9" s="101">
        <f t="shared" si="0"/>
        <v>3050000</v>
      </c>
      <c r="G9" s="37"/>
    </row>
    <row r="10" spans="1:7" ht="20.100000000000001" customHeight="1">
      <c r="A10" s="15" t="s">
        <v>104</v>
      </c>
      <c r="B10" s="37">
        <v>2000000</v>
      </c>
      <c r="C10" s="37"/>
      <c r="D10" s="37"/>
      <c r="E10" s="37">
        <v>1000000</v>
      </c>
      <c r="F10" s="101">
        <f t="shared" si="0"/>
        <v>3000000</v>
      </c>
      <c r="G10" s="37"/>
    </row>
    <row r="11" spans="1:7" ht="20.100000000000001" customHeight="1">
      <c r="A11" s="15" t="s">
        <v>105</v>
      </c>
      <c r="B11" s="37">
        <v>500000</v>
      </c>
      <c r="C11" s="37">
        <v>50000</v>
      </c>
      <c r="D11" s="37">
        <v>50000</v>
      </c>
      <c r="E11" s="37">
        <v>400000</v>
      </c>
      <c r="F11" s="101">
        <f t="shared" si="0"/>
        <v>1000000</v>
      </c>
      <c r="G11" s="37"/>
    </row>
    <row r="12" spans="1:7" ht="20.100000000000001" customHeight="1">
      <c r="A12" s="33" t="s">
        <v>109</v>
      </c>
      <c r="B12" s="37">
        <v>200000</v>
      </c>
      <c r="C12" s="37"/>
      <c r="D12" s="37"/>
      <c r="E12" s="37">
        <v>300000</v>
      </c>
      <c r="F12" s="101">
        <f t="shared" si="0"/>
        <v>500000</v>
      </c>
      <c r="G12" s="37"/>
    </row>
    <row r="13" spans="1:7" ht="20.100000000000001" customHeight="1">
      <c r="A13" s="33" t="s">
        <v>110</v>
      </c>
      <c r="B13" s="37">
        <v>200000</v>
      </c>
      <c r="C13" s="37"/>
      <c r="D13" s="37"/>
      <c r="E13" s="37">
        <v>300000</v>
      </c>
      <c r="F13" s="101">
        <f t="shared" si="0"/>
        <v>500000</v>
      </c>
      <c r="G13" s="37"/>
    </row>
    <row r="14" spans="1:7" ht="20.100000000000001" customHeight="1">
      <c r="A14" s="33" t="s">
        <v>112</v>
      </c>
      <c r="B14" s="38">
        <v>2854800</v>
      </c>
      <c r="C14" s="38"/>
      <c r="D14" s="37"/>
      <c r="E14" s="37"/>
      <c r="F14" s="101">
        <f t="shared" ref="F14" si="1">SUM(B14:E14)</f>
        <v>2854800</v>
      </c>
      <c r="G14" s="37"/>
    </row>
    <row r="15" spans="1:7" ht="20.100000000000001" customHeight="1">
      <c r="A15" s="33" t="s">
        <v>111</v>
      </c>
      <c r="B15" s="38"/>
      <c r="C15" s="38"/>
      <c r="D15" s="37"/>
      <c r="E15" s="37">
        <v>2000000</v>
      </c>
      <c r="F15" s="101">
        <f t="shared" si="0"/>
        <v>2000000</v>
      </c>
      <c r="G15" s="37"/>
    </row>
    <row r="16" spans="1:7" ht="20.100000000000001" customHeight="1">
      <c r="A16" s="119" t="s">
        <v>10</v>
      </c>
      <c r="B16" s="117"/>
      <c r="C16" s="117"/>
      <c r="D16" s="117"/>
      <c r="E16" s="117"/>
      <c r="F16" s="118">
        <f>SUM(F18)</f>
        <v>900000</v>
      </c>
    </row>
    <row r="17" spans="1:6" ht="20.100000000000001" customHeight="1">
      <c r="A17" s="33" t="s">
        <v>127</v>
      </c>
      <c r="B17" s="38"/>
      <c r="C17" s="37"/>
      <c r="D17" s="37"/>
      <c r="E17" s="37"/>
      <c r="F17" s="38">
        <v>0</v>
      </c>
    </row>
    <row r="18" spans="1:6" ht="20.100000000000001" customHeight="1">
      <c r="A18" s="33" t="s">
        <v>128</v>
      </c>
      <c r="B18" s="38">
        <v>900000</v>
      </c>
      <c r="C18" s="37"/>
      <c r="D18" s="37"/>
      <c r="E18" s="37"/>
      <c r="F18" s="38">
        <f>SUM(B18:E18)</f>
        <v>900000</v>
      </c>
    </row>
    <row r="19" spans="1:6" ht="20.100000000000001" customHeight="1">
      <c r="A19" s="119" t="s">
        <v>11</v>
      </c>
      <c r="B19" s="117"/>
      <c r="C19" s="117"/>
      <c r="D19" s="117"/>
      <c r="E19" s="117"/>
      <c r="F19" s="118">
        <f>SUM(F20:F22)</f>
        <v>922440</v>
      </c>
    </row>
    <row r="20" spans="1:6" ht="20.100000000000001" customHeight="1">
      <c r="A20" s="102" t="s">
        <v>124</v>
      </c>
      <c r="B20" s="17">
        <v>548000</v>
      </c>
      <c r="D20" s="37"/>
      <c r="E20" s="37"/>
      <c r="F20" s="38">
        <f>SUM(B20:E20)</f>
        <v>548000</v>
      </c>
    </row>
    <row r="21" spans="1:6" ht="20.100000000000001" customHeight="1">
      <c r="A21" s="102" t="s">
        <v>125</v>
      </c>
      <c r="B21" s="17">
        <v>126040</v>
      </c>
      <c r="D21" s="37"/>
      <c r="E21" s="37"/>
      <c r="F21" s="38">
        <f t="shared" ref="F21:F23" si="2">SUM(B21:E21)</f>
        <v>126040</v>
      </c>
    </row>
    <row r="22" spans="1:6" ht="20.100000000000001" customHeight="1">
      <c r="A22" s="102" t="s">
        <v>126</v>
      </c>
      <c r="B22" s="17">
        <v>248400</v>
      </c>
      <c r="D22" s="37"/>
      <c r="E22" s="37"/>
      <c r="F22" s="38">
        <f t="shared" si="2"/>
        <v>248400</v>
      </c>
    </row>
    <row r="23" spans="1:6" ht="20.100000000000001" customHeight="1">
      <c r="A23" s="102" t="s">
        <v>259</v>
      </c>
      <c r="B23" s="17">
        <v>1388400</v>
      </c>
      <c r="D23" s="37"/>
      <c r="E23" s="37"/>
      <c r="F23" s="38">
        <f t="shared" si="2"/>
        <v>1388400</v>
      </c>
    </row>
    <row r="24" spans="1:6" ht="20.100000000000001" customHeight="1">
      <c r="A24" s="119" t="s">
        <v>6</v>
      </c>
      <c r="B24" s="117"/>
      <c r="C24" s="61"/>
      <c r="D24" s="61"/>
      <c r="E24" s="117"/>
      <c r="F24" s="118">
        <f>SUM(F25:F36)</f>
        <v>13239000</v>
      </c>
    </row>
    <row r="25" spans="1:6" ht="20.100000000000001" customHeight="1">
      <c r="A25" s="33" t="s">
        <v>114</v>
      </c>
      <c r="B25" s="37"/>
      <c r="C25" s="38"/>
      <c r="D25" s="38"/>
      <c r="E25" s="37"/>
      <c r="F25" s="38"/>
    </row>
    <row r="26" spans="1:6" ht="20.100000000000001" customHeight="1">
      <c r="A26" s="33" t="s">
        <v>115</v>
      </c>
      <c r="B26" s="38">
        <v>1900000</v>
      </c>
      <c r="C26" s="37"/>
      <c r="D26" s="37"/>
      <c r="E26" s="37"/>
      <c r="F26" s="38">
        <f>SUM(B26:E26)</f>
        <v>1900000</v>
      </c>
    </row>
    <row r="27" spans="1:6" ht="20.100000000000001" customHeight="1">
      <c r="A27" s="33" t="s">
        <v>116</v>
      </c>
      <c r="B27" s="38">
        <v>1500000</v>
      </c>
      <c r="C27" s="37"/>
      <c r="D27" s="37"/>
      <c r="E27" s="37"/>
      <c r="F27" s="38">
        <f t="shared" ref="F27:F50" si="3">SUM(B27:E27)</f>
        <v>1500000</v>
      </c>
    </row>
    <row r="28" spans="1:6" ht="20.100000000000001" customHeight="1">
      <c r="A28" s="33" t="s">
        <v>117</v>
      </c>
      <c r="B28" s="38">
        <v>900000</v>
      </c>
      <c r="C28" s="37"/>
      <c r="D28" s="37"/>
      <c r="E28" s="37"/>
      <c r="F28" s="38">
        <f t="shared" si="3"/>
        <v>900000</v>
      </c>
    </row>
    <row r="29" spans="1:6" ht="20.100000000000001" customHeight="1">
      <c r="A29" s="33" t="s">
        <v>118</v>
      </c>
      <c r="B29" s="38"/>
      <c r="C29" s="37"/>
      <c r="D29" s="37"/>
      <c r="E29" s="37"/>
      <c r="F29" s="38"/>
    </row>
    <row r="30" spans="1:6" ht="20.100000000000001" customHeight="1">
      <c r="A30" s="33" t="s">
        <v>119</v>
      </c>
      <c r="B30" s="17">
        <v>1146000</v>
      </c>
      <c r="C30" s="37"/>
      <c r="D30" s="37"/>
      <c r="E30" s="37"/>
      <c r="F30" s="38">
        <f t="shared" si="3"/>
        <v>1146000</v>
      </c>
    </row>
    <row r="31" spans="1:6" ht="20.100000000000001" customHeight="1">
      <c r="A31" s="33" t="s">
        <v>120</v>
      </c>
      <c r="B31" s="17">
        <v>1570000</v>
      </c>
      <c r="C31" s="37"/>
      <c r="D31" s="37"/>
      <c r="E31" s="37"/>
      <c r="F31" s="38">
        <f t="shared" si="3"/>
        <v>1570000</v>
      </c>
    </row>
    <row r="32" spans="1:6" ht="20.100000000000001" customHeight="1">
      <c r="A32" s="33" t="s">
        <v>121</v>
      </c>
      <c r="B32" s="37">
        <v>1200000</v>
      </c>
      <c r="C32" s="37"/>
      <c r="D32" s="37"/>
      <c r="E32" s="37"/>
      <c r="F32" s="38">
        <f t="shared" si="3"/>
        <v>1200000</v>
      </c>
    </row>
    <row r="33" spans="1:6" ht="20.100000000000001" customHeight="1">
      <c r="A33" s="33" t="s">
        <v>122</v>
      </c>
      <c r="B33" s="37">
        <v>1199000</v>
      </c>
      <c r="C33" s="37"/>
      <c r="D33" s="37"/>
      <c r="E33" s="37"/>
      <c r="F33" s="38">
        <f t="shared" si="3"/>
        <v>1199000</v>
      </c>
    </row>
    <row r="34" spans="1:6" ht="20.100000000000001" customHeight="1">
      <c r="A34" s="33" t="s">
        <v>123</v>
      </c>
      <c r="B34" s="17">
        <v>1684000</v>
      </c>
      <c r="C34" s="37"/>
      <c r="D34" s="37"/>
      <c r="E34" s="37"/>
      <c r="F34" s="38">
        <f t="shared" si="3"/>
        <v>1684000</v>
      </c>
    </row>
    <row r="35" spans="1:6" ht="20.100000000000001" customHeight="1">
      <c r="A35" s="33" t="s">
        <v>129</v>
      </c>
      <c r="B35" s="39">
        <v>250000</v>
      </c>
      <c r="C35" s="56"/>
      <c r="D35" s="56"/>
      <c r="E35" s="56"/>
      <c r="F35" s="38">
        <f t="shared" si="3"/>
        <v>250000</v>
      </c>
    </row>
    <row r="36" spans="1:6" ht="20.100000000000001" customHeight="1">
      <c r="A36" s="33" t="s">
        <v>145</v>
      </c>
      <c r="B36" s="39"/>
      <c r="C36" s="39">
        <v>1890000</v>
      </c>
      <c r="D36" s="56"/>
      <c r="E36" s="56"/>
      <c r="F36" s="38">
        <f t="shared" si="3"/>
        <v>1890000</v>
      </c>
    </row>
    <row r="37" spans="1:6" ht="20.100000000000001" customHeight="1">
      <c r="A37" s="33" t="s">
        <v>260</v>
      </c>
      <c r="B37" s="39">
        <v>400000</v>
      </c>
      <c r="C37" s="39"/>
      <c r="D37" s="56"/>
      <c r="E37" s="56"/>
      <c r="F37" s="38">
        <f t="shared" si="3"/>
        <v>400000</v>
      </c>
    </row>
    <row r="38" spans="1:6" ht="20.100000000000001" customHeight="1">
      <c r="A38" s="33" t="s">
        <v>261</v>
      </c>
      <c r="B38" s="39">
        <v>88200</v>
      </c>
      <c r="C38" s="39"/>
      <c r="D38" s="56"/>
      <c r="E38" s="56"/>
      <c r="F38" s="38">
        <f t="shared" si="3"/>
        <v>88200</v>
      </c>
    </row>
    <row r="39" spans="1:6" ht="20.100000000000001" customHeight="1">
      <c r="A39" s="33" t="s">
        <v>262</v>
      </c>
      <c r="B39" s="39">
        <v>142200</v>
      </c>
      <c r="C39" s="39"/>
      <c r="D39" s="56"/>
      <c r="E39" s="56"/>
      <c r="F39" s="38">
        <f t="shared" si="3"/>
        <v>142200</v>
      </c>
    </row>
    <row r="40" spans="1:6" ht="20.100000000000001" customHeight="1">
      <c r="A40" s="135" t="s">
        <v>263</v>
      </c>
      <c r="B40" s="136">
        <v>50000</v>
      </c>
      <c r="C40" s="136"/>
      <c r="D40" s="137"/>
      <c r="E40" s="137"/>
      <c r="F40" s="138">
        <f t="shared" si="3"/>
        <v>50000</v>
      </c>
    </row>
    <row r="41" spans="1:6" ht="20.100000000000001" customHeight="1">
      <c r="A41" s="33"/>
      <c r="B41" s="39"/>
      <c r="C41" s="39"/>
      <c r="D41" s="56"/>
      <c r="E41" s="56"/>
      <c r="F41" s="38">
        <f t="shared" si="3"/>
        <v>0</v>
      </c>
    </row>
    <row r="42" spans="1:6" ht="20.100000000000001" customHeight="1">
      <c r="A42" s="33"/>
      <c r="B42" s="39"/>
      <c r="C42" s="39"/>
      <c r="D42" s="56"/>
      <c r="E42" s="56"/>
      <c r="F42" s="38">
        <f t="shared" si="3"/>
        <v>0</v>
      </c>
    </row>
    <row r="43" spans="1:6" ht="20.100000000000001" customHeight="1">
      <c r="A43" s="33"/>
      <c r="B43" s="39"/>
      <c r="C43" s="39"/>
      <c r="D43" s="56"/>
      <c r="E43" s="56"/>
      <c r="F43" s="38">
        <f t="shared" si="3"/>
        <v>0</v>
      </c>
    </row>
    <row r="44" spans="1:6" ht="20.100000000000001" customHeight="1">
      <c r="A44" s="33"/>
      <c r="B44" s="39"/>
      <c r="C44" s="39"/>
      <c r="D44" s="56"/>
      <c r="E44" s="56"/>
      <c r="F44" s="38">
        <f t="shared" si="3"/>
        <v>0</v>
      </c>
    </row>
    <row r="45" spans="1:6" ht="20.100000000000001" customHeight="1">
      <c r="A45" s="33"/>
      <c r="B45" s="39"/>
      <c r="C45" s="39"/>
      <c r="D45" s="56"/>
      <c r="E45" s="56"/>
      <c r="F45" s="38">
        <f t="shared" si="3"/>
        <v>0</v>
      </c>
    </row>
    <row r="46" spans="1:6" ht="20.100000000000001" customHeight="1">
      <c r="A46" s="33"/>
      <c r="B46" s="39"/>
      <c r="C46" s="39"/>
      <c r="D46" s="56"/>
      <c r="E46" s="56"/>
      <c r="F46" s="38">
        <f t="shared" si="3"/>
        <v>0</v>
      </c>
    </row>
    <row r="47" spans="1:6" ht="20.100000000000001" customHeight="1">
      <c r="A47" s="33"/>
      <c r="B47" s="39"/>
      <c r="C47" s="39"/>
      <c r="D47" s="56"/>
      <c r="E47" s="56"/>
      <c r="F47" s="38">
        <f t="shared" si="3"/>
        <v>0</v>
      </c>
    </row>
    <row r="48" spans="1:6" ht="20.100000000000001" customHeight="1">
      <c r="A48" s="33"/>
      <c r="B48" s="39"/>
      <c r="C48" s="39"/>
      <c r="D48" s="56"/>
      <c r="E48" s="56"/>
      <c r="F48" s="38">
        <f t="shared" si="3"/>
        <v>0</v>
      </c>
    </row>
    <row r="49" spans="1:6" ht="20.100000000000001" customHeight="1">
      <c r="A49" s="33"/>
      <c r="B49" s="39"/>
      <c r="C49" s="39"/>
      <c r="D49" s="56"/>
      <c r="E49" s="56"/>
      <c r="F49" s="38">
        <f t="shared" si="3"/>
        <v>0</v>
      </c>
    </row>
    <row r="50" spans="1:6" ht="20.100000000000001" customHeight="1">
      <c r="A50" s="33"/>
      <c r="B50" s="39"/>
      <c r="C50" s="39"/>
      <c r="D50" s="56"/>
      <c r="E50" s="56"/>
      <c r="F50" s="38">
        <f t="shared" si="3"/>
        <v>0</v>
      </c>
    </row>
    <row r="51" spans="1:6" ht="20.100000000000001" customHeight="1">
      <c r="A51" s="62" t="s">
        <v>222</v>
      </c>
      <c r="B51" s="63"/>
      <c r="C51" s="63"/>
      <c r="D51" s="64"/>
      <c r="E51" s="64"/>
      <c r="F51" s="45">
        <f>SUM(F24,F19,F16,F6,F4)</f>
        <v>33651240</v>
      </c>
    </row>
    <row r="52" spans="1:6" ht="20.100000000000001" customHeight="1">
      <c r="A52" s="120"/>
      <c r="B52" s="121"/>
      <c r="C52" s="121"/>
      <c r="D52" s="122"/>
      <c r="E52" s="122"/>
      <c r="F52" s="51"/>
    </row>
    <row r="53" spans="1:6" ht="20.100000000000001" customHeight="1">
      <c r="A53" s="120"/>
      <c r="B53" s="121"/>
      <c r="C53" s="121"/>
      <c r="D53" s="122"/>
      <c r="E53" s="122"/>
      <c r="F53" s="51"/>
    </row>
    <row r="54" spans="1:6" ht="20.100000000000001" customHeight="1">
      <c r="A54" s="120"/>
      <c r="B54" s="121"/>
      <c r="C54" s="121"/>
      <c r="D54" s="122"/>
      <c r="E54" s="122"/>
      <c r="F54" s="51"/>
    </row>
    <row r="55" spans="1:6" ht="20.100000000000001" customHeight="1">
      <c r="A55" s="18" t="s">
        <v>67</v>
      </c>
      <c r="B55" s="38"/>
      <c r="C55" s="38"/>
      <c r="D55" s="38"/>
      <c r="E55" s="38"/>
      <c r="F55" s="103">
        <v>8030430</v>
      </c>
    </row>
    <row r="56" spans="1:6" ht="20.100000000000001" customHeight="1">
      <c r="A56" s="18" t="s">
        <v>19</v>
      </c>
      <c r="B56" s="38"/>
      <c r="C56" s="38"/>
      <c r="D56" s="38"/>
      <c r="E56" s="38"/>
      <c r="F56" s="103">
        <v>2900000</v>
      </c>
    </row>
    <row r="57" spans="1:6" ht="20.100000000000001" customHeight="1">
      <c r="A57" s="18" t="s">
        <v>68</v>
      </c>
      <c r="B57" s="38"/>
      <c r="C57" s="38"/>
      <c r="D57" s="38"/>
      <c r="E57" s="38"/>
      <c r="F57" s="103">
        <f>SUM(F58:F64)</f>
        <v>270000</v>
      </c>
    </row>
    <row r="58" spans="1:6" ht="20.100000000000001" customHeight="1">
      <c r="A58" s="104" t="s">
        <v>148</v>
      </c>
      <c r="B58" s="38">
        <v>70000</v>
      </c>
      <c r="C58" s="38">
        <v>70000</v>
      </c>
      <c r="D58" s="38"/>
      <c r="E58" s="38"/>
      <c r="F58" s="105">
        <f>SUM(B58:E58)</f>
        <v>140000</v>
      </c>
    </row>
    <row r="59" spans="1:6" ht="20.100000000000001" customHeight="1">
      <c r="A59" s="104" t="s">
        <v>149</v>
      </c>
      <c r="B59" s="38"/>
      <c r="C59" s="38"/>
      <c r="D59" s="38"/>
      <c r="E59" s="38"/>
      <c r="F59" s="105"/>
    </row>
    <row r="60" spans="1:6" ht="20.100000000000001" customHeight="1">
      <c r="A60" s="104" t="s">
        <v>150</v>
      </c>
      <c r="B60" s="38">
        <v>25000</v>
      </c>
      <c r="C60" s="38">
        <v>25000</v>
      </c>
      <c r="D60" s="38"/>
      <c r="E60" s="38"/>
      <c r="F60" s="105">
        <f t="shared" ref="F60:F64" si="4">SUM(B60:E60)</f>
        <v>50000</v>
      </c>
    </row>
    <row r="61" spans="1:6" ht="20.100000000000001" customHeight="1">
      <c r="A61" s="104" t="s">
        <v>151</v>
      </c>
      <c r="B61" s="38"/>
      <c r="C61" s="38"/>
      <c r="D61" s="38"/>
      <c r="E61" s="38"/>
      <c r="F61" s="105"/>
    </row>
    <row r="62" spans="1:6" ht="20.100000000000001" customHeight="1">
      <c r="A62" s="104" t="s">
        <v>152</v>
      </c>
      <c r="B62" s="38">
        <v>15000</v>
      </c>
      <c r="C62" s="38">
        <v>15000</v>
      </c>
      <c r="D62" s="38"/>
      <c r="E62" s="38"/>
      <c r="F62" s="105">
        <f t="shared" si="4"/>
        <v>30000</v>
      </c>
    </row>
    <row r="63" spans="1:6" ht="20.100000000000001" customHeight="1">
      <c r="A63" s="104" t="s">
        <v>153</v>
      </c>
      <c r="B63" s="38">
        <v>15000</v>
      </c>
      <c r="C63" s="38">
        <v>15000</v>
      </c>
      <c r="D63" s="38"/>
      <c r="E63" s="38"/>
      <c r="F63" s="105">
        <f t="shared" si="4"/>
        <v>30000</v>
      </c>
    </row>
    <row r="64" spans="1:6" ht="20.100000000000001" customHeight="1">
      <c r="A64" s="104" t="s">
        <v>154</v>
      </c>
      <c r="B64" s="38">
        <v>10000</v>
      </c>
      <c r="C64" s="38">
        <v>10000</v>
      </c>
      <c r="D64" s="38"/>
      <c r="E64" s="38"/>
      <c r="F64" s="105">
        <f t="shared" si="4"/>
        <v>20000</v>
      </c>
    </row>
    <row r="65" spans="1:6" ht="20.100000000000001" customHeight="1">
      <c r="A65" s="106" t="s">
        <v>69</v>
      </c>
      <c r="B65" s="38"/>
      <c r="C65" s="38"/>
      <c r="D65" s="38"/>
      <c r="E65" s="38"/>
      <c r="F65" s="103">
        <f>SUM(F66:F72)</f>
        <v>440000</v>
      </c>
    </row>
    <row r="66" spans="1:6" ht="20.100000000000001" customHeight="1">
      <c r="A66" s="104" t="s">
        <v>155</v>
      </c>
      <c r="B66" s="38">
        <v>110000</v>
      </c>
      <c r="C66" s="38">
        <v>100000</v>
      </c>
      <c r="D66" s="38"/>
      <c r="E66" s="38"/>
      <c r="F66" s="105">
        <f>SUM(B66:E66)</f>
        <v>210000</v>
      </c>
    </row>
    <row r="67" spans="1:6" ht="20.100000000000001" customHeight="1">
      <c r="A67" s="104" t="s">
        <v>156</v>
      </c>
      <c r="B67" s="38">
        <v>25000</v>
      </c>
      <c r="C67" s="38">
        <v>25000</v>
      </c>
      <c r="D67" s="38"/>
      <c r="E67" s="38"/>
      <c r="F67" s="105">
        <f>SUM(B67:E67)</f>
        <v>50000</v>
      </c>
    </row>
    <row r="68" spans="1:6" ht="20.100000000000001" customHeight="1">
      <c r="A68" s="104" t="s">
        <v>157</v>
      </c>
      <c r="B68" s="38">
        <v>25000</v>
      </c>
      <c r="C68" s="38">
        <v>25000</v>
      </c>
      <c r="D68" s="38"/>
      <c r="E68" s="38"/>
      <c r="F68" s="105">
        <f t="shared" ref="F68:F72" si="5">SUM(B68:E68)</f>
        <v>50000</v>
      </c>
    </row>
    <row r="69" spans="1:6" ht="20.100000000000001" customHeight="1">
      <c r="A69" s="104" t="s">
        <v>158</v>
      </c>
      <c r="B69" s="38">
        <v>15000</v>
      </c>
      <c r="C69" s="38">
        <v>15000</v>
      </c>
      <c r="D69" s="38"/>
      <c r="E69" s="38"/>
      <c r="F69" s="105">
        <f t="shared" si="5"/>
        <v>30000</v>
      </c>
    </row>
    <row r="70" spans="1:6" ht="20.100000000000001" customHeight="1">
      <c r="A70" s="104" t="s">
        <v>159</v>
      </c>
      <c r="B70" s="38">
        <v>15000</v>
      </c>
      <c r="C70" s="38">
        <v>15000</v>
      </c>
      <c r="D70" s="38"/>
      <c r="E70" s="38"/>
      <c r="F70" s="105">
        <f t="shared" si="5"/>
        <v>30000</v>
      </c>
    </row>
    <row r="71" spans="1:6" ht="20.100000000000001" customHeight="1">
      <c r="A71" s="104" t="s">
        <v>160</v>
      </c>
      <c r="B71" s="38">
        <v>15000</v>
      </c>
      <c r="C71" s="38">
        <v>15000</v>
      </c>
      <c r="D71" s="38"/>
      <c r="E71" s="38"/>
      <c r="F71" s="105">
        <f t="shared" si="5"/>
        <v>30000</v>
      </c>
    </row>
    <row r="72" spans="1:6" ht="20.100000000000001" customHeight="1">
      <c r="A72" s="104" t="s">
        <v>161</v>
      </c>
      <c r="B72" s="38">
        <v>25000</v>
      </c>
      <c r="C72" s="38">
        <v>15000</v>
      </c>
      <c r="D72" s="38"/>
      <c r="E72" s="38"/>
      <c r="F72" s="105">
        <f t="shared" si="5"/>
        <v>40000</v>
      </c>
    </row>
    <row r="73" spans="1:6" ht="20.100000000000001" customHeight="1">
      <c r="A73" s="106" t="s">
        <v>70</v>
      </c>
      <c r="B73" s="38"/>
      <c r="C73" s="38"/>
      <c r="D73" s="38"/>
      <c r="E73" s="38"/>
      <c r="F73" s="103">
        <f>SUM(F74:F80)</f>
        <v>445000</v>
      </c>
    </row>
    <row r="74" spans="1:6" ht="20.100000000000001" customHeight="1">
      <c r="A74" s="104" t="s">
        <v>162</v>
      </c>
      <c r="B74" s="38">
        <v>120000</v>
      </c>
      <c r="C74" s="38">
        <v>100000</v>
      </c>
      <c r="D74" s="38"/>
      <c r="E74" s="38"/>
      <c r="F74" s="105">
        <f>SUM(B74:E74)</f>
        <v>220000</v>
      </c>
    </row>
    <row r="75" spans="1:6" ht="20.100000000000001" customHeight="1">
      <c r="A75" s="104" t="s">
        <v>163</v>
      </c>
      <c r="B75" s="38">
        <v>25000</v>
      </c>
      <c r="C75" s="38">
        <v>25000</v>
      </c>
      <c r="D75" s="38"/>
      <c r="E75" s="38"/>
      <c r="F75" s="105">
        <f t="shared" ref="F75:F80" si="6">SUM(B75:E75)</f>
        <v>50000</v>
      </c>
    </row>
    <row r="76" spans="1:6" ht="20.100000000000001" customHeight="1">
      <c r="A76" s="104" t="s">
        <v>164</v>
      </c>
      <c r="B76" s="38">
        <v>25000</v>
      </c>
      <c r="C76" s="38">
        <v>25000</v>
      </c>
      <c r="D76" s="38"/>
      <c r="E76" s="38"/>
      <c r="F76" s="105">
        <f t="shared" si="6"/>
        <v>50000</v>
      </c>
    </row>
    <row r="77" spans="1:6" ht="20.100000000000001" customHeight="1">
      <c r="A77" s="104" t="s">
        <v>165</v>
      </c>
      <c r="B77" s="38"/>
      <c r="C77" s="38">
        <v>30000</v>
      </c>
      <c r="D77" s="38"/>
      <c r="E77" s="38"/>
      <c r="F77" s="105">
        <f t="shared" si="6"/>
        <v>30000</v>
      </c>
    </row>
    <row r="78" spans="1:6" ht="20.100000000000001" customHeight="1">
      <c r="A78" s="104" t="s">
        <v>166</v>
      </c>
      <c r="B78" s="38">
        <v>15000</v>
      </c>
      <c r="C78" s="38">
        <v>15000</v>
      </c>
      <c r="D78" s="38"/>
      <c r="E78" s="38"/>
      <c r="F78" s="105">
        <f t="shared" si="6"/>
        <v>30000</v>
      </c>
    </row>
    <row r="79" spans="1:6" ht="20.100000000000001" customHeight="1">
      <c r="A79" s="104" t="s">
        <v>167</v>
      </c>
      <c r="B79" s="38">
        <v>15000</v>
      </c>
      <c r="C79" s="38">
        <v>15000</v>
      </c>
      <c r="D79" s="38"/>
      <c r="E79" s="38"/>
      <c r="F79" s="105">
        <f t="shared" si="6"/>
        <v>30000</v>
      </c>
    </row>
    <row r="80" spans="1:6" ht="20.100000000000001" customHeight="1">
      <c r="A80" s="104" t="s">
        <v>168</v>
      </c>
      <c r="B80" s="38">
        <v>20000</v>
      </c>
      <c r="C80" s="38">
        <v>15000</v>
      </c>
      <c r="D80" s="38"/>
      <c r="E80" s="38"/>
      <c r="F80" s="105">
        <f t="shared" si="6"/>
        <v>35000</v>
      </c>
    </row>
    <row r="81" spans="1:6" ht="20.100000000000001" customHeight="1">
      <c r="A81" s="106" t="s">
        <v>71</v>
      </c>
      <c r="B81" s="38"/>
      <c r="C81" s="38"/>
      <c r="D81" s="38"/>
      <c r="E81" s="38"/>
      <c r="F81" s="100">
        <f>SUM(F82:F88)</f>
        <v>295000</v>
      </c>
    </row>
    <row r="82" spans="1:6" ht="20.100000000000001" customHeight="1">
      <c r="A82" s="104" t="s">
        <v>169</v>
      </c>
      <c r="B82" s="38">
        <v>50000</v>
      </c>
      <c r="C82" s="38">
        <v>40000</v>
      </c>
      <c r="D82" s="38"/>
      <c r="E82" s="38"/>
      <c r="F82" s="105">
        <f>SUM(B82:E82)</f>
        <v>90000</v>
      </c>
    </row>
    <row r="83" spans="1:6" ht="20.100000000000001" customHeight="1">
      <c r="A83" s="104" t="s">
        <v>170</v>
      </c>
      <c r="B83" s="38">
        <v>25000</v>
      </c>
      <c r="C83" s="38">
        <v>25000</v>
      </c>
      <c r="D83" s="38"/>
      <c r="E83" s="38"/>
      <c r="F83" s="105">
        <f t="shared" ref="F83:F88" si="7">SUM(B83:E83)</f>
        <v>50000</v>
      </c>
    </row>
    <row r="84" spans="1:6" ht="20.100000000000001" customHeight="1">
      <c r="A84" s="104" t="s">
        <v>171</v>
      </c>
      <c r="B84" s="38">
        <v>25000</v>
      </c>
      <c r="C84" s="38">
        <v>25000</v>
      </c>
      <c r="D84" s="38"/>
      <c r="E84" s="38"/>
      <c r="F84" s="105">
        <f t="shared" si="7"/>
        <v>50000</v>
      </c>
    </row>
    <row r="85" spans="1:6" ht="20.100000000000001" customHeight="1">
      <c r="A85" s="104" t="s">
        <v>172</v>
      </c>
      <c r="B85" s="38">
        <v>15000</v>
      </c>
      <c r="C85" s="38">
        <v>15000</v>
      </c>
      <c r="D85" s="38"/>
      <c r="E85" s="38"/>
      <c r="F85" s="105">
        <f t="shared" si="7"/>
        <v>30000</v>
      </c>
    </row>
    <row r="86" spans="1:6" ht="20.100000000000001" customHeight="1">
      <c r="A86" s="104" t="s">
        <v>173</v>
      </c>
      <c r="B86" s="38">
        <v>15000</v>
      </c>
      <c r="C86" s="38">
        <v>15000</v>
      </c>
      <c r="D86" s="38"/>
      <c r="E86" s="38"/>
      <c r="F86" s="105">
        <f t="shared" si="7"/>
        <v>30000</v>
      </c>
    </row>
    <row r="87" spans="1:6" ht="20.100000000000001" customHeight="1">
      <c r="A87" s="104" t="s">
        <v>174</v>
      </c>
      <c r="B87" s="38">
        <v>8000</v>
      </c>
      <c r="C87" s="38">
        <v>7000</v>
      </c>
      <c r="D87" s="38"/>
      <c r="E87" s="38"/>
      <c r="F87" s="105">
        <f t="shared" si="7"/>
        <v>15000</v>
      </c>
    </row>
    <row r="88" spans="1:6" ht="20.100000000000001" customHeight="1">
      <c r="A88" s="104" t="s">
        <v>175</v>
      </c>
      <c r="B88" s="38">
        <v>15000</v>
      </c>
      <c r="C88" s="38">
        <v>15000</v>
      </c>
      <c r="D88" s="38"/>
      <c r="E88" s="38"/>
      <c r="F88" s="105">
        <f t="shared" si="7"/>
        <v>30000</v>
      </c>
    </row>
    <row r="89" spans="1:6" ht="20.100000000000001" customHeight="1">
      <c r="A89" s="106" t="s">
        <v>72</v>
      </c>
      <c r="B89" s="38"/>
      <c r="C89" s="38"/>
      <c r="D89" s="38"/>
      <c r="E89" s="38"/>
      <c r="F89" s="100">
        <f>SUM(F90:F96)</f>
        <v>215000</v>
      </c>
    </row>
    <row r="90" spans="1:6" ht="20.100000000000001" customHeight="1">
      <c r="A90" s="104" t="s">
        <v>176</v>
      </c>
      <c r="B90" s="38">
        <v>30000</v>
      </c>
      <c r="C90" s="38">
        <v>40000</v>
      </c>
      <c r="D90" s="38"/>
      <c r="E90" s="38"/>
      <c r="F90" s="105">
        <f>SUM(B90:E90)</f>
        <v>70000</v>
      </c>
    </row>
    <row r="91" spans="1:6" ht="20.100000000000001" customHeight="1">
      <c r="A91" s="104" t="s">
        <v>177</v>
      </c>
      <c r="B91" s="38"/>
      <c r="C91" s="38"/>
      <c r="D91" s="38"/>
      <c r="E91" s="38"/>
      <c r="F91" s="105"/>
    </row>
    <row r="92" spans="1:6" ht="20.100000000000001" customHeight="1">
      <c r="A92" s="104" t="s">
        <v>178</v>
      </c>
      <c r="B92" s="38">
        <v>25000</v>
      </c>
      <c r="C92" s="38">
        <v>25000</v>
      </c>
      <c r="D92" s="38"/>
      <c r="E92" s="38"/>
      <c r="F92" s="105">
        <f t="shared" ref="F92:F96" si="8">SUM(B92:E92)</f>
        <v>50000</v>
      </c>
    </row>
    <row r="93" spans="1:6" ht="20.100000000000001" customHeight="1">
      <c r="A93" s="104" t="s">
        <v>179</v>
      </c>
      <c r="B93" s="38">
        <v>15000</v>
      </c>
      <c r="C93" s="38">
        <v>15000</v>
      </c>
      <c r="D93" s="38"/>
      <c r="E93" s="38"/>
      <c r="F93" s="105">
        <f t="shared" si="8"/>
        <v>30000</v>
      </c>
    </row>
    <row r="94" spans="1:6" ht="20.100000000000001" customHeight="1">
      <c r="A94" s="104" t="s">
        <v>180</v>
      </c>
      <c r="B94" s="38">
        <v>15000</v>
      </c>
      <c r="C94" s="38">
        <v>15000</v>
      </c>
      <c r="D94" s="38"/>
      <c r="E94" s="38"/>
      <c r="F94" s="105">
        <f t="shared" si="8"/>
        <v>30000</v>
      </c>
    </row>
    <row r="95" spans="1:6" ht="20.100000000000001" customHeight="1">
      <c r="A95" s="104" t="s">
        <v>181</v>
      </c>
      <c r="B95" s="38">
        <v>8000</v>
      </c>
      <c r="C95" s="38">
        <v>7000</v>
      </c>
      <c r="D95" s="38"/>
      <c r="E95" s="38"/>
      <c r="F95" s="105">
        <f t="shared" si="8"/>
        <v>15000</v>
      </c>
    </row>
    <row r="96" spans="1:6" ht="20.100000000000001" customHeight="1">
      <c r="A96" s="104" t="s">
        <v>182</v>
      </c>
      <c r="B96" s="38"/>
      <c r="C96" s="38">
        <v>20000</v>
      </c>
      <c r="D96" s="38"/>
      <c r="E96" s="38"/>
      <c r="F96" s="105">
        <f t="shared" si="8"/>
        <v>20000</v>
      </c>
    </row>
    <row r="97" spans="1:6" ht="20.100000000000001" customHeight="1">
      <c r="A97" s="106" t="s">
        <v>73</v>
      </c>
      <c r="B97" s="38"/>
      <c r="C97" s="38"/>
      <c r="D97" s="38"/>
      <c r="E97" s="38"/>
      <c r="F97" s="100">
        <f>SUM(F98:F104)</f>
        <v>278000</v>
      </c>
    </row>
    <row r="98" spans="1:6" ht="20.100000000000001" customHeight="1">
      <c r="A98" s="104" t="s">
        <v>183</v>
      </c>
      <c r="B98" s="38">
        <v>40000</v>
      </c>
      <c r="C98" s="38">
        <v>40000</v>
      </c>
      <c r="D98" s="38"/>
      <c r="E98" s="38"/>
      <c r="F98" s="105">
        <f>SUM(B98:E98)</f>
        <v>80000</v>
      </c>
    </row>
    <row r="99" spans="1:6" ht="20.100000000000001" customHeight="1">
      <c r="A99" s="104" t="s">
        <v>184</v>
      </c>
      <c r="B99" s="38">
        <v>25000</v>
      </c>
      <c r="C99" s="38">
        <v>25000</v>
      </c>
      <c r="D99" s="38"/>
      <c r="E99" s="38"/>
      <c r="F99" s="105">
        <f t="shared" ref="F99:F104" si="9">SUM(B99:E99)</f>
        <v>50000</v>
      </c>
    </row>
    <row r="100" spans="1:6" ht="20.100000000000001" customHeight="1">
      <c r="A100" s="104" t="s">
        <v>185</v>
      </c>
      <c r="B100" s="38">
        <v>25000</v>
      </c>
      <c r="C100" s="38">
        <v>25000</v>
      </c>
      <c r="D100" s="38"/>
      <c r="E100" s="38"/>
      <c r="F100" s="105">
        <f t="shared" si="9"/>
        <v>50000</v>
      </c>
    </row>
    <row r="101" spans="1:6" ht="20.100000000000001" customHeight="1">
      <c r="A101" s="104" t="s">
        <v>186</v>
      </c>
      <c r="B101" s="38">
        <v>15000</v>
      </c>
      <c r="C101" s="38">
        <v>15000</v>
      </c>
      <c r="D101" s="38"/>
      <c r="E101" s="38"/>
      <c r="F101" s="105">
        <f t="shared" si="9"/>
        <v>30000</v>
      </c>
    </row>
    <row r="102" spans="1:6" ht="20.100000000000001" customHeight="1">
      <c r="A102" s="104" t="s">
        <v>187</v>
      </c>
      <c r="B102" s="38">
        <v>15000</v>
      </c>
      <c r="C102" s="38">
        <v>15000</v>
      </c>
      <c r="D102" s="38"/>
      <c r="E102" s="38"/>
      <c r="F102" s="105">
        <f t="shared" si="9"/>
        <v>30000</v>
      </c>
    </row>
    <row r="103" spans="1:6" ht="20.100000000000001" customHeight="1">
      <c r="A103" s="104" t="s">
        <v>188</v>
      </c>
      <c r="B103" s="38">
        <v>8000</v>
      </c>
      <c r="C103" s="38">
        <v>10000</v>
      </c>
      <c r="D103" s="38"/>
      <c r="E103" s="38"/>
      <c r="F103" s="105">
        <f t="shared" si="9"/>
        <v>18000</v>
      </c>
    </row>
    <row r="104" spans="1:6" ht="20.100000000000001" customHeight="1">
      <c r="A104" s="104" t="s">
        <v>189</v>
      </c>
      <c r="B104" s="38"/>
      <c r="C104" s="38">
        <v>20000</v>
      </c>
      <c r="D104" s="38"/>
      <c r="E104" s="38"/>
      <c r="F104" s="105">
        <f t="shared" si="9"/>
        <v>20000</v>
      </c>
    </row>
    <row r="105" spans="1:6" ht="20.100000000000001" customHeight="1">
      <c r="A105" s="106" t="s">
        <v>74</v>
      </c>
      <c r="B105" s="38"/>
      <c r="C105" s="38"/>
      <c r="D105" s="38"/>
      <c r="E105" s="38"/>
      <c r="F105" s="100">
        <f>SUM(F106:F112)</f>
        <v>400000</v>
      </c>
    </row>
    <row r="106" spans="1:6" ht="20.100000000000001" customHeight="1">
      <c r="A106" s="104" t="s">
        <v>190</v>
      </c>
      <c r="B106" s="38">
        <v>130000</v>
      </c>
      <c r="C106" s="38">
        <v>100000</v>
      </c>
      <c r="D106" s="38"/>
      <c r="E106" s="38"/>
      <c r="F106" s="105">
        <f>SUM(B106:E106)</f>
        <v>230000</v>
      </c>
    </row>
    <row r="107" spans="1:6" ht="20.100000000000001" customHeight="1">
      <c r="A107" s="104" t="s">
        <v>191</v>
      </c>
      <c r="B107" s="38"/>
      <c r="C107" s="38"/>
      <c r="D107" s="38"/>
      <c r="E107" s="38"/>
      <c r="F107" s="105">
        <f t="shared" ref="F107:F112" si="10">SUM(B107:E107)</f>
        <v>0</v>
      </c>
    </row>
    <row r="108" spans="1:6" ht="20.100000000000001" customHeight="1">
      <c r="A108" s="104" t="s">
        <v>192</v>
      </c>
      <c r="B108" s="38">
        <v>25000</v>
      </c>
      <c r="C108" s="38">
        <v>25000</v>
      </c>
      <c r="D108" s="38"/>
      <c r="E108" s="38"/>
      <c r="F108" s="105">
        <f t="shared" si="10"/>
        <v>50000</v>
      </c>
    </row>
    <row r="109" spans="1:6" ht="20.100000000000001" customHeight="1">
      <c r="A109" s="104" t="s">
        <v>193</v>
      </c>
      <c r="B109" s="38">
        <v>15000</v>
      </c>
      <c r="C109" s="38">
        <v>15000</v>
      </c>
      <c r="D109" s="38"/>
      <c r="E109" s="38"/>
      <c r="F109" s="105">
        <f t="shared" si="10"/>
        <v>30000</v>
      </c>
    </row>
    <row r="110" spans="1:6" ht="20.100000000000001" customHeight="1">
      <c r="A110" s="104" t="s">
        <v>194</v>
      </c>
      <c r="B110" s="38">
        <v>15000</v>
      </c>
      <c r="C110" s="38">
        <v>15000</v>
      </c>
      <c r="D110" s="38"/>
      <c r="E110" s="38"/>
      <c r="F110" s="105">
        <f t="shared" si="10"/>
        <v>30000</v>
      </c>
    </row>
    <row r="111" spans="1:6" ht="20.100000000000001" customHeight="1">
      <c r="A111" s="104" t="s">
        <v>195</v>
      </c>
      <c r="B111" s="38">
        <v>15000</v>
      </c>
      <c r="C111" s="38">
        <v>15000</v>
      </c>
      <c r="D111" s="38"/>
      <c r="E111" s="38"/>
      <c r="F111" s="105">
        <f t="shared" si="10"/>
        <v>30000</v>
      </c>
    </row>
    <row r="112" spans="1:6" ht="20.100000000000001" customHeight="1">
      <c r="A112" s="104" t="s">
        <v>196</v>
      </c>
      <c r="B112" s="38">
        <v>15000</v>
      </c>
      <c r="C112" s="38">
        <v>15000</v>
      </c>
      <c r="D112" s="38"/>
      <c r="E112" s="38"/>
      <c r="F112" s="105">
        <f t="shared" si="10"/>
        <v>30000</v>
      </c>
    </row>
    <row r="113" spans="1:6" ht="20.100000000000001" customHeight="1">
      <c r="A113" s="107" t="s">
        <v>75</v>
      </c>
      <c r="B113" s="38"/>
      <c r="C113" s="38"/>
      <c r="D113" s="38"/>
      <c r="E113" s="38"/>
      <c r="F113" s="100">
        <f>SUM(F114:F121)</f>
        <v>556500</v>
      </c>
    </row>
    <row r="114" spans="1:6" ht="20.100000000000001" customHeight="1">
      <c r="A114" s="108" t="s">
        <v>197</v>
      </c>
      <c r="B114" s="38">
        <v>32000</v>
      </c>
      <c r="C114" s="38"/>
      <c r="D114" s="38"/>
      <c r="E114" s="38"/>
      <c r="F114" s="105">
        <f>SUM(B114:E114)</f>
        <v>32000</v>
      </c>
    </row>
    <row r="115" spans="1:6" ht="20.100000000000001" customHeight="1">
      <c r="A115" s="108" t="s">
        <v>198</v>
      </c>
      <c r="B115" s="38"/>
      <c r="C115" s="38">
        <v>45000</v>
      </c>
      <c r="D115" s="38"/>
      <c r="E115" s="38"/>
      <c r="F115" s="105">
        <f t="shared" ref="F115:F121" si="11">SUM(B115:E115)</f>
        <v>45000</v>
      </c>
    </row>
    <row r="116" spans="1:6" ht="20.100000000000001" customHeight="1">
      <c r="A116" s="108" t="s">
        <v>199</v>
      </c>
      <c r="B116" s="38">
        <v>20000</v>
      </c>
      <c r="C116" s="38"/>
      <c r="D116" s="38"/>
      <c r="E116" s="38"/>
      <c r="F116" s="105">
        <f t="shared" si="11"/>
        <v>20000</v>
      </c>
    </row>
    <row r="117" spans="1:6" ht="20.100000000000001" customHeight="1">
      <c r="A117" s="108" t="s">
        <v>200</v>
      </c>
      <c r="B117" s="38"/>
      <c r="C117" s="38">
        <v>25000</v>
      </c>
      <c r="D117" s="38"/>
      <c r="E117" s="38"/>
      <c r="F117" s="105">
        <f t="shared" si="11"/>
        <v>25000</v>
      </c>
    </row>
    <row r="118" spans="1:6" ht="20.100000000000001" customHeight="1">
      <c r="A118" s="108" t="s">
        <v>201</v>
      </c>
      <c r="B118" s="38">
        <v>25000</v>
      </c>
      <c r="C118" s="38">
        <v>25000</v>
      </c>
      <c r="D118" s="38"/>
      <c r="E118" s="38"/>
      <c r="F118" s="105">
        <f t="shared" si="11"/>
        <v>50000</v>
      </c>
    </row>
    <row r="119" spans="1:6" ht="20.100000000000001" customHeight="1">
      <c r="A119" s="108" t="s">
        <v>202</v>
      </c>
      <c r="B119" s="38">
        <v>10000</v>
      </c>
      <c r="C119" s="38">
        <v>10000</v>
      </c>
      <c r="D119" s="109"/>
      <c r="E119" s="38"/>
      <c r="F119" s="105">
        <f t="shared" si="11"/>
        <v>20000</v>
      </c>
    </row>
    <row r="120" spans="1:6" ht="20.100000000000001" customHeight="1">
      <c r="A120" s="108" t="s">
        <v>203</v>
      </c>
      <c r="B120" s="38">
        <v>50000</v>
      </c>
      <c r="C120" s="38">
        <v>50000</v>
      </c>
      <c r="D120" s="38"/>
      <c r="E120" s="38"/>
      <c r="F120" s="105">
        <f t="shared" si="11"/>
        <v>100000</v>
      </c>
    </row>
    <row r="121" spans="1:6" ht="20.100000000000001" customHeight="1">
      <c r="A121" s="108" t="s">
        <v>204</v>
      </c>
      <c r="B121" s="38">
        <v>100000</v>
      </c>
      <c r="C121" s="38">
        <v>164500</v>
      </c>
      <c r="D121" s="38"/>
      <c r="E121" s="38"/>
      <c r="F121" s="105">
        <f t="shared" si="11"/>
        <v>264500</v>
      </c>
    </row>
    <row r="122" spans="1:6" ht="20.100000000000001" customHeight="1">
      <c r="A122" s="18" t="s">
        <v>25</v>
      </c>
      <c r="B122" s="38"/>
      <c r="C122" s="38"/>
      <c r="D122" s="38"/>
      <c r="E122" s="38"/>
      <c r="F122" s="100">
        <f>SUM(F123:F145)</f>
        <v>2620430</v>
      </c>
    </row>
    <row r="123" spans="1:6" ht="20.100000000000001" customHeight="1">
      <c r="A123" s="18" t="s">
        <v>29</v>
      </c>
      <c r="B123" s="38">
        <v>25000</v>
      </c>
      <c r="C123" s="38">
        <v>25000</v>
      </c>
      <c r="D123" s="38"/>
      <c r="E123" s="38"/>
      <c r="F123" s="38">
        <f>SUM(B123:E123)</f>
        <v>50000</v>
      </c>
    </row>
    <row r="124" spans="1:6" ht="20.100000000000001" customHeight="1">
      <c r="A124" s="18" t="s">
        <v>76</v>
      </c>
      <c r="B124" s="38"/>
      <c r="C124" s="38"/>
      <c r="D124" s="38"/>
      <c r="E124" s="38"/>
      <c r="F124" s="38">
        <f t="shared" ref="F124:F145" si="12">SUM(B124:E124)</f>
        <v>0</v>
      </c>
    </row>
    <row r="125" spans="1:6" ht="20.100000000000001" customHeight="1">
      <c r="A125" s="33" t="s">
        <v>205</v>
      </c>
      <c r="B125" s="38">
        <v>10000</v>
      </c>
      <c r="C125" s="38"/>
      <c r="D125" s="38"/>
      <c r="E125" s="38"/>
      <c r="F125" s="38">
        <f t="shared" si="12"/>
        <v>10000</v>
      </c>
    </row>
    <row r="126" spans="1:6" ht="20.100000000000001" customHeight="1">
      <c r="A126" s="110" t="s">
        <v>206</v>
      </c>
      <c r="B126" s="38">
        <v>10000</v>
      </c>
      <c r="C126" s="38"/>
      <c r="D126" s="38"/>
      <c r="E126" s="38"/>
      <c r="F126" s="38">
        <f t="shared" si="12"/>
        <v>10000</v>
      </c>
    </row>
    <row r="127" spans="1:6" ht="20.100000000000001" customHeight="1">
      <c r="A127" s="110" t="s">
        <v>207</v>
      </c>
      <c r="B127" s="38">
        <v>10000</v>
      </c>
      <c r="C127" s="38">
        <v>10000</v>
      </c>
      <c r="D127" s="38"/>
      <c r="E127" s="38"/>
      <c r="F127" s="38">
        <f t="shared" si="12"/>
        <v>20000</v>
      </c>
    </row>
    <row r="128" spans="1:6" ht="20.100000000000001" customHeight="1">
      <c r="A128" s="111" t="s">
        <v>208</v>
      </c>
      <c r="B128" s="38">
        <v>10000</v>
      </c>
      <c r="C128" s="38">
        <v>10000</v>
      </c>
      <c r="D128" s="38"/>
      <c r="E128" s="38"/>
      <c r="F128" s="38">
        <f t="shared" si="12"/>
        <v>20000</v>
      </c>
    </row>
    <row r="129" spans="1:6" ht="20.100000000000001" customHeight="1">
      <c r="A129" s="112" t="s">
        <v>209</v>
      </c>
      <c r="B129" s="38">
        <v>15000</v>
      </c>
      <c r="C129" s="38"/>
      <c r="D129" s="38"/>
      <c r="E129" s="38"/>
      <c r="F129" s="38">
        <f t="shared" si="12"/>
        <v>15000</v>
      </c>
    </row>
    <row r="130" spans="1:6" ht="20.100000000000001" customHeight="1">
      <c r="A130" s="112" t="s">
        <v>210</v>
      </c>
      <c r="B130" s="38">
        <v>10000</v>
      </c>
      <c r="C130" s="38"/>
      <c r="D130" s="38"/>
      <c r="E130" s="38"/>
      <c r="F130" s="38">
        <f t="shared" si="12"/>
        <v>10000</v>
      </c>
    </row>
    <row r="131" spans="1:6" ht="20.100000000000001" customHeight="1">
      <c r="A131" s="112" t="s">
        <v>211</v>
      </c>
      <c r="B131" s="38">
        <v>15000</v>
      </c>
      <c r="C131" s="38">
        <v>15000</v>
      </c>
      <c r="D131" s="38"/>
      <c r="E131" s="38"/>
      <c r="F131" s="38">
        <f t="shared" si="12"/>
        <v>30000</v>
      </c>
    </row>
    <row r="132" spans="1:6" ht="20.100000000000001" customHeight="1">
      <c r="A132" s="33" t="s">
        <v>212</v>
      </c>
      <c r="B132" s="38">
        <v>200000</v>
      </c>
      <c r="C132" s="38">
        <v>200000</v>
      </c>
      <c r="D132" s="38"/>
      <c r="E132" s="38"/>
      <c r="F132" s="38">
        <f t="shared" si="12"/>
        <v>400000</v>
      </c>
    </row>
    <row r="133" spans="1:6" ht="20.100000000000001" customHeight="1">
      <c r="A133" s="18" t="s">
        <v>77</v>
      </c>
      <c r="B133" s="38">
        <v>50000</v>
      </c>
      <c r="C133" s="38">
        <v>50000</v>
      </c>
      <c r="D133" s="38"/>
      <c r="E133" s="38"/>
      <c r="F133" s="38">
        <f t="shared" si="12"/>
        <v>100000</v>
      </c>
    </row>
    <row r="134" spans="1:6" ht="20.100000000000001" customHeight="1">
      <c r="A134" s="18" t="s">
        <v>78</v>
      </c>
      <c r="B134" s="38">
        <v>50000</v>
      </c>
      <c r="C134" s="38">
        <v>50000</v>
      </c>
      <c r="D134" s="38"/>
      <c r="E134" s="38"/>
      <c r="F134" s="38">
        <f t="shared" si="12"/>
        <v>100000</v>
      </c>
    </row>
    <row r="135" spans="1:6" ht="20.100000000000001" customHeight="1">
      <c r="A135" s="18" t="s">
        <v>79</v>
      </c>
      <c r="B135" s="38"/>
      <c r="C135" s="38"/>
      <c r="D135" s="38"/>
      <c r="E135" s="38"/>
      <c r="F135" s="38">
        <f t="shared" si="12"/>
        <v>0</v>
      </c>
    </row>
    <row r="136" spans="1:6" ht="20.100000000000001" customHeight="1">
      <c r="A136" s="22" t="s">
        <v>213</v>
      </c>
      <c r="B136" s="38">
        <v>50000</v>
      </c>
      <c r="C136" s="38"/>
      <c r="D136" s="38"/>
      <c r="E136" s="38"/>
      <c r="F136" s="38">
        <f t="shared" si="12"/>
        <v>50000</v>
      </c>
    </row>
    <row r="137" spans="1:6" ht="20.100000000000001" customHeight="1">
      <c r="A137" s="22" t="s">
        <v>214</v>
      </c>
      <c r="B137" s="38">
        <v>25000</v>
      </c>
      <c r="C137" s="38">
        <v>25000</v>
      </c>
      <c r="D137" s="38"/>
      <c r="E137" s="38"/>
      <c r="F137" s="38">
        <f t="shared" si="12"/>
        <v>50000</v>
      </c>
    </row>
    <row r="138" spans="1:6" ht="20.100000000000001" customHeight="1">
      <c r="A138" s="22" t="s">
        <v>215</v>
      </c>
      <c r="B138" s="38">
        <v>25000</v>
      </c>
      <c r="C138" s="38">
        <v>25000</v>
      </c>
      <c r="D138" s="38"/>
      <c r="E138" s="38"/>
      <c r="F138" s="38">
        <f t="shared" si="12"/>
        <v>50000</v>
      </c>
    </row>
    <row r="139" spans="1:6" ht="20.100000000000001" customHeight="1">
      <c r="A139" s="22" t="s">
        <v>216</v>
      </c>
      <c r="B139" s="38">
        <v>50000</v>
      </c>
      <c r="C139" s="38">
        <v>50000</v>
      </c>
      <c r="D139" s="38"/>
      <c r="E139" s="38"/>
      <c r="F139" s="38">
        <f t="shared" si="12"/>
        <v>100000</v>
      </c>
    </row>
    <row r="140" spans="1:6" ht="20.100000000000001" customHeight="1">
      <c r="A140" s="22" t="s">
        <v>217</v>
      </c>
      <c r="B140" s="38">
        <v>25000</v>
      </c>
      <c r="C140" s="38">
        <v>25000</v>
      </c>
      <c r="D140" s="38"/>
      <c r="E140" s="38"/>
      <c r="F140" s="38">
        <f t="shared" si="12"/>
        <v>50000</v>
      </c>
    </row>
    <row r="141" spans="1:6" ht="20.100000000000001" customHeight="1">
      <c r="A141" s="107" t="s">
        <v>80</v>
      </c>
      <c r="B141" s="38">
        <v>50000</v>
      </c>
      <c r="C141" s="38">
        <v>50000</v>
      </c>
      <c r="D141" s="38"/>
      <c r="E141" s="38"/>
      <c r="F141" s="38">
        <f t="shared" si="12"/>
        <v>100000</v>
      </c>
    </row>
    <row r="142" spans="1:6" ht="20.100000000000001" customHeight="1">
      <c r="A142" s="22" t="s">
        <v>218</v>
      </c>
      <c r="B142" s="38">
        <v>1255430</v>
      </c>
      <c r="C142" s="38"/>
      <c r="D142" s="38"/>
      <c r="E142" s="38"/>
      <c r="F142" s="38">
        <f t="shared" si="12"/>
        <v>1255430</v>
      </c>
    </row>
    <row r="143" spans="1:6" ht="20.100000000000001" customHeight="1">
      <c r="A143" s="18" t="s">
        <v>81</v>
      </c>
      <c r="B143" s="38"/>
      <c r="C143" s="38"/>
      <c r="D143" s="38"/>
      <c r="E143" s="38"/>
      <c r="F143" s="38">
        <f t="shared" si="12"/>
        <v>0</v>
      </c>
    </row>
    <row r="144" spans="1:6" ht="20.100000000000001" customHeight="1">
      <c r="A144" s="13" t="s">
        <v>220</v>
      </c>
      <c r="B144" s="38"/>
      <c r="C144" s="38"/>
      <c r="D144" s="38">
        <v>100000</v>
      </c>
      <c r="E144" s="38"/>
      <c r="F144" s="38">
        <f t="shared" si="12"/>
        <v>100000</v>
      </c>
    </row>
    <row r="145" spans="1:7" ht="20.100000000000001" customHeight="1">
      <c r="A145" s="13" t="s">
        <v>219</v>
      </c>
      <c r="B145" s="38">
        <v>50000</v>
      </c>
      <c r="C145" s="38">
        <v>50000</v>
      </c>
      <c r="D145" s="38"/>
      <c r="E145" s="38"/>
      <c r="F145" s="38">
        <f t="shared" si="12"/>
        <v>100000</v>
      </c>
    </row>
    <row r="146" spans="1:7" ht="20.100000000000001" customHeight="1">
      <c r="A146" s="18" t="s">
        <v>20</v>
      </c>
      <c r="B146" s="38"/>
      <c r="C146" s="38"/>
      <c r="D146" s="38"/>
      <c r="E146" s="38"/>
      <c r="F146" s="113">
        <f>SUM(F147:F154)</f>
        <v>1735000</v>
      </c>
    </row>
    <row r="147" spans="1:7" ht="20.100000000000001" customHeight="1">
      <c r="A147" s="22" t="s">
        <v>21</v>
      </c>
      <c r="B147" s="38">
        <v>150000</v>
      </c>
      <c r="C147" s="38">
        <v>150000</v>
      </c>
      <c r="D147" s="38"/>
      <c r="E147" s="38"/>
      <c r="F147" s="37">
        <f>SUM(B147:E147)</f>
        <v>300000</v>
      </c>
    </row>
    <row r="148" spans="1:7" ht="20.100000000000001" customHeight="1">
      <c r="A148" s="23" t="s">
        <v>22</v>
      </c>
      <c r="B148" s="38">
        <v>35000</v>
      </c>
      <c r="C148" s="38"/>
      <c r="D148" s="38"/>
      <c r="E148" s="38"/>
      <c r="F148" s="37">
        <f t="shared" ref="F148:F154" si="13">SUM(B148:E148)</f>
        <v>35000</v>
      </c>
    </row>
    <row r="149" spans="1:7" ht="20.100000000000001" customHeight="1">
      <c r="A149" s="22" t="s">
        <v>32</v>
      </c>
      <c r="B149" s="38">
        <v>50000</v>
      </c>
      <c r="C149" s="38">
        <v>50000</v>
      </c>
      <c r="D149" s="38"/>
      <c r="E149" s="38"/>
      <c r="F149" s="37">
        <f t="shared" si="13"/>
        <v>100000</v>
      </c>
    </row>
    <row r="150" spans="1:7" ht="20.100000000000001" customHeight="1">
      <c r="A150" s="22" t="s">
        <v>23</v>
      </c>
      <c r="B150" s="38">
        <v>40000</v>
      </c>
      <c r="C150" s="38"/>
      <c r="D150" s="38"/>
      <c r="E150" s="38"/>
      <c r="F150" s="37">
        <f t="shared" si="13"/>
        <v>40000</v>
      </c>
    </row>
    <row r="151" spans="1:7" ht="20.100000000000001" customHeight="1">
      <c r="A151" s="22" t="s">
        <v>24</v>
      </c>
      <c r="B151" s="38">
        <v>18000</v>
      </c>
      <c r="C151" s="38"/>
      <c r="D151" s="38"/>
      <c r="E151" s="38"/>
      <c r="F151" s="37">
        <f t="shared" si="13"/>
        <v>18000</v>
      </c>
    </row>
    <row r="152" spans="1:7" ht="20.100000000000001" customHeight="1">
      <c r="A152" s="24" t="s">
        <v>16</v>
      </c>
      <c r="B152" s="38">
        <v>100000</v>
      </c>
      <c r="C152" s="38">
        <v>195000</v>
      </c>
      <c r="D152" s="38"/>
      <c r="E152" s="38"/>
      <c r="F152" s="37">
        <f t="shared" si="13"/>
        <v>295000</v>
      </c>
    </row>
    <row r="153" spans="1:7" ht="20.100000000000001" customHeight="1">
      <c r="A153" s="24" t="s">
        <v>33</v>
      </c>
      <c r="B153" s="38">
        <v>100000</v>
      </c>
      <c r="C153" s="38">
        <v>197000</v>
      </c>
      <c r="D153" s="38"/>
      <c r="E153" s="38"/>
      <c r="F153" s="37">
        <f t="shared" si="13"/>
        <v>297000</v>
      </c>
    </row>
    <row r="154" spans="1:7" ht="20.100000000000001" customHeight="1">
      <c r="A154" s="22" t="s">
        <v>30</v>
      </c>
      <c r="B154" s="38">
        <v>300000</v>
      </c>
      <c r="C154" s="38">
        <v>350000</v>
      </c>
      <c r="D154" s="38"/>
      <c r="E154" s="38"/>
      <c r="F154" s="37">
        <f t="shared" si="13"/>
        <v>650000</v>
      </c>
    </row>
    <row r="155" spans="1:7" ht="20.100000000000001" customHeight="1">
      <c r="A155" s="18" t="s">
        <v>26</v>
      </c>
      <c r="B155" s="38"/>
      <c r="C155" s="38"/>
      <c r="D155" s="38"/>
      <c r="E155" s="38"/>
      <c r="F155" s="113">
        <f>SUM(F156:F170)</f>
        <v>770000</v>
      </c>
    </row>
    <row r="156" spans="1:7" ht="20.100000000000001" customHeight="1">
      <c r="A156" s="72" t="s">
        <v>27</v>
      </c>
      <c r="B156" s="38"/>
      <c r="C156" s="38"/>
      <c r="D156" s="38"/>
      <c r="E156" s="38"/>
      <c r="F156" s="114"/>
    </row>
    <row r="157" spans="1:7" ht="20.100000000000001" customHeight="1">
      <c r="A157" s="22" t="s">
        <v>45</v>
      </c>
      <c r="B157" s="38">
        <v>50000</v>
      </c>
      <c r="C157" s="38"/>
      <c r="D157" s="38"/>
      <c r="E157" s="38"/>
      <c r="F157" s="37">
        <f>SUM(B157:E157)</f>
        <v>50000</v>
      </c>
      <c r="G157" s="37"/>
    </row>
    <row r="158" spans="1:7" ht="20.100000000000001" customHeight="1">
      <c r="A158" s="22" t="s">
        <v>46</v>
      </c>
      <c r="B158" s="38"/>
      <c r="C158" s="38"/>
      <c r="D158" s="38"/>
      <c r="E158" s="38">
        <v>35000</v>
      </c>
      <c r="F158" s="37">
        <f t="shared" ref="F158:F170" si="14">SUM(B158:E158)</f>
        <v>35000</v>
      </c>
    </row>
    <row r="159" spans="1:7" ht="20.100000000000001" customHeight="1">
      <c r="A159" s="18" t="s">
        <v>28</v>
      </c>
      <c r="B159" s="38">
        <v>75000</v>
      </c>
      <c r="C159" s="38">
        <v>75000</v>
      </c>
      <c r="D159" s="38"/>
      <c r="E159" s="38"/>
      <c r="F159" s="37">
        <f t="shared" si="14"/>
        <v>150000</v>
      </c>
    </row>
    <row r="160" spans="1:7" ht="20.100000000000001" customHeight="1">
      <c r="A160" s="18" t="s">
        <v>37</v>
      </c>
      <c r="B160" s="38"/>
      <c r="C160" s="38"/>
      <c r="D160" s="38"/>
      <c r="E160" s="38"/>
      <c r="F160" s="37">
        <f t="shared" si="14"/>
        <v>0</v>
      </c>
    </row>
    <row r="161" spans="1:6" ht="20.100000000000001" customHeight="1">
      <c r="A161" s="13" t="s">
        <v>47</v>
      </c>
      <c r="B161" s="38">
        <v>50000</v>
      </c>
      <c r="C161" s="38">
        <v>50000</v>
      </c>
      <c r="D161" s="38"/>
      <c r="E161" s="38"/>
      <c r="F161" s="37">
        <f t="shared" si="14"/>
        <v>100000</v>
      </c>
    </row>
    <row r="162" spans="1:6" ht="20.100000000000001" customHeight="1">
      <c r="A162" s="13" t="s">
        <v>38</v>
      </c>
      <c r="B162" s="38">
        <v>50000</v>
      </c>
      <c r="C162" s="38">
        <v>50000</v>
      </c>
      <c r="D162" s="38"/>
      <c r="E162" s="38"/>
      <c r="F162" s="37">
        <f t="shared" si="14"/>
        <v>100000</v>
      </c>
    </row>
    <row r="163" spans="1:6" ht="20.100000000000001" customHeight="1">
      <c r="A163" s="18" t="s">
        <v>39</v>
      </c>
      <c r="B163" s="38"/>
      <c r="C163" s="38"/>
      <c r="D163" s="38"/>
      <c r="E163" s="38"/>
      <c r="F163" s="37">
        <f t="shared" si="14"/>
        <v>0</v>
      </c>
    </row>
    <row r="164" spans="1:6" ht="20.100000000000001" customHeight="1">
      <c r="A164" s="24" t="s">
        <v>31</v>
      </c>
      <c r="B164" s="38">
        <v>85000</v>
      </c>
      <c r="C164" s="51"/>
      <c r="D164" s="51"/>
      <c r="E164" s="51"/>
      <c r="F164" s="37">
        <f t="shared" si="14"/>
        <v>85000</v>
      </c>
    </row>
    <row r="165" spans="1:6" ht="20.100000000000001" customHeight="1">
      <c r="A165" s="115" t="s">
        <v>40</v>
      </c>
      <c r="B165" s="38"/>
      <c r="C165" s="38"/>
      <c r="D165" s="38"/>
      <c r="E165" s="38">
        <v>50000</v>
      </c>
      <c r="F165" s="37">
        <f t="shared" si="14"/>
        <v>50000</v>
      </c>
    </row>
    <row r="166" spans="1:6" ht="20.100000000000001" customHeight="1">
      <c r="A166" s="115" t="s">
        <v>41</v>
      </c>
      <c r="B166" s="38"/>
      <c r="C166" s="38">
        <v>50000</v>
      </c>
      <c r="D166" s="38"/>
      <c r="E166" s="38"/>
      <c r="F166" s="37">
        <f t="shared" si="14"/>
        <v>50000</v>
      </c>
    </row>
    <row r="167" spans="1:6" ht="20.100000000000001" customHeight="1">
      <c r="A167" s="18" t="s">
        <v>42</v>
      </c>
      <c r="B167" s="38"/>
      <c r="C167" s="38"/>
      <c r="D167" s="38"/>
      <c r="E167" s="38"/>
      <c r="F167" s="37">
        <f t="shared" si="14"/>
        <v>0</v>
      </c>
    </row>
    <row r="168" spans="1:6" ht="20.100000000000001" customHeight="1">
      <c r="A168" s="22" t="s">
        <v>43</v>
      </c>
      <c r="B168" s="38">
        <v>50000</v>
      </c>
      <c r="C168" s="38"/>
      <c r="D168" s="38"/>
      <c r="E168" s="38"/>
      <c r="F168" s="37">
        <f t="shared" si="14"/>
        <v>50000</v>
      </c>
    </row>
    <row r="169" spans="1:6" ht="20.100000000000001" customHeight="1">
      <c r="A169" s="18" t="s">
        <v>44</v>
      </c>
      <c r="B169" s="38"/>
      <c r="C169" s="38"/>
      <c r="D169" s="38"/>
      <c r="E169" s="38"/>
      <c r="F169" s="37">
        <f t="shared" si="14"/>
        <v>0</v>
      </c>
    </row>
    <row r="170" spans="1:6" ht="20.100000000000001" customHeight="1">
      <c r="A170" s="18" t="s">
        <v>48</v>
      </c>
      <c r="B170" s="38">
        <v>100000</v>
      </c>
      <c r="C170" s="38"/>
      <c r="D170" s="38"/>
      <c r="E170" s="38"/>
      <c r="F170" s="37">
        <f t="shared" si="14"/>
        <v>100000</v>
      </c>
    </row>
    <row r="171" spans="1:6" ht="20.100000000000001" customHeight="1">
      <c r="A171" s="18" t="s">
        <v>82</v>
      </c>
      <c r="B171" s="38"/>
      <c r="C171" s="38"/>
      <c r="D171" s="38"/>
      <c r="E171" s="38"/>
      <c r="F171" s="113">
        <f>SUM(F173:F191)</f>
        <v>6250000</v>
      </c>
    </row>
    <row r="172" spans="1:6" ht="20.100000000000001" customHeight="1">
      <c r="A172" s="72" t="s">
        <v>17</v>
      </c>
      <c r="B172" s="38"/>
      <c r="C172" s="38"/>
      <c r="D172" s="38"/>
      <c r="E172" s="38"/>
      <c r="F172" s="114"/>
    </row>
    <row r="173" spans="1:6" ht="20.100000000000001" customHeight="1">
      <c r="A173" s="22" t="s">
        <v>49</v>
      </c>
      <c r="B173" s="38"/>
      <c r="C173" s="38"/>
      <c r="D173" s="38"/>
      <c r="E173" s="38">
        <v>3106000</v>
      </c>
      <c r="F173" s="37">
        <f>SUM(E173)</f>
        <v>3106000</v>
      </c>
    </row>
    <row r="174" spans="1:6" ht="20.100000000000001" customHeight="1">
      <c r="A174" s="22" t="s">
        <v>50</v>
      </c>
      <c r="B174" s="38"/>
      <c r="C174" s="38"/>
      <c r="D174" s="38"/>
      <c r="E174" s="38">
        <v>500000</v>
      </c>
      <c r="F174" s="37">
        <f t="shared" ref="F174:F191" si="15">SUM(E174)</f>
        <v>500000</v>
      </c>
    </row>
    <row r="175" spans="1:6" ht="20.100000000000001" customHeight="1">
      <c r="A175" s="22" t="s">
        <v>51</v>
      </c>
      <c r="B175" s="38"/>
      <c r="C175" s="38"/>
      <c r="D175" s="38"/>
      <c r="E175" s="38">
        <v>400000</v>
      </c>
      <c r="F175" s="37">
        <f t="shared" si="15"/>
        <v>400000</v>
      </c>
    </row>
    <row r="176" spans="1:6" ht="20.100000000000001" customHeight="1">
      <c r="A176" s="22" t="s">
        <v>52</v>
      </c>
      <c r="B176" s="38"/>
      <c r="C176" s="38"/>
      <c r="D176" s="38"/>
      <c r="E176" s="38">
        <v>300000</v>
      </c>
      <c r="F176" s="37">
        <f t="shared" si="15"/>
        <v>300000</v>
      </c>
    </row>
    <row r="177" spans="1:6" ht="20.100000000000001" customHeight="1">
      <c r="A177" s="22" t="s">
        <v>53</v>
      </c>
      <c r="B177" s="38"/>
      <c r="C177" s="38"/>
      <c r="D177" s="38"/>
      <c r="E177" s="38">
        <v>170000</v>
      </c>
      <c r="F177" s="37">
        <f t="shared" si="15"/>
        <v>170000</v>
      </c>
    </row>
    <row r="178" spans="1:6" ht="20.100000000000001" customHeight="1">
      <c r="A178" s="22" t="s">
        <v>54</v>
      </c>
      <c r="B178" s="38"/>
      <c r="C178" s="38"/>
      <c r="D178" s="38"/>
      <c r="E178" s="38">
        <v>200000</v>
      </c>
      <c r="F178" s="37">
        <f t="shared" si="15"/>
        <v>200000</v>
      </c>
    </row>
    <row r="179" spans="1:6" ht="20.100000000000001" customHeight="1">
      <c r="A179" s="22" t="s">
        <v>55</v>
      </c>
      <c r="B179" s="38"/>
      <c r="C179" s="38"/>
      <c r="D179" s="38"/>
      <c r="E179" s="38">
        <v>64000</v>
      </c>
      <c r="F179" s="37">
        <f t="shared" si="15"/>
        <v>64000</v>
      </c>
    </row>
    <row r="180" spans="1:6" ht="20.100000000000001" customHeight="1">
      <c r="A180" s="22" t="s">
        <v>56</v>
      </c>
      <c r="B180" s="51"/>
      <c r="C180" s="51"/>
      <c r="D180" s="51"/>
      <c r="E180" s="38">
        <v>50000</v>
      </c>
      <c r="F180" s="37">
        <f t="shared" si="15"/>
        <v>50000</v>
      </c>
    </row>
    <row r="181" spans="1:6" ht="20.100000000000001" customHeight="1">
      <c r="A181" s="22" t="s">
        <v>57</v>
      </c>
      <c r="B181" s="38"/>
      <c r="C181" s="38"/>
      <c r="D181" s="38"/>
      <c r="E181" s="38">
        <v>100000</v>
      </c>
      <c r="F181" s="37">
        <f t="shared" si="15"/>
        <v>100000</v>
      </c>
    </row>
    <row r="182" spans="1:6" ht="20.100000000000001" customHeight="1">
      <c r="A182" s="116" t="s">
        <v>58</v>
      </c>
      <c r="B182" s="38"/>
      <c r="C182" s="38"/>
      <c r="D182" s="38"/>
      <c r="E182" s="38">
        <v>120000</v>
      </c>
      <c r="F182" s="37">
        <f t="shared" si="15"/>
        <v>120000</v>
      </c>
    </row>
    <row r="183" spans="1:6" ht="20.100000000000001" customHeight="1">
      <c r="A183" s="22" t="s">
        <v>59</v>
      </c>
      <c r="B183" s="38"/>
      <c r="C183" s="38"/>
      <c r="D183" s="38"/>
      <c r="E183" s="38">
        <v>70000</v>
      </c>
      <c r="F183" s="37">
        <f t="shared" si="15"/>
        <v>70000</v>
      </c>
    </row>
    <row r="184" spans="1:6" ht="20.100000000000001" customHeight="1">
      <c r="A184" s="116" t="s">
        <v>60</v>
      </c>
      <c r="B184" s="38"/>
      <c r="C184" s="38"/>
      <c r="D184" s="38"/>
      <c r="E184" s="38">
        <v>50000</v>
      </c>
      <c r="F184" s="37">
        <f t="shared" si="15"/>
        <v>50000</v>
      </c>
    </row>
    <row r="185" spans="1:6" ht="20.100000000000001" customHeight="1">
      <c r="A185" s="22" t="s">
        <v>61</v>
      </c>
      <c r="B185" s="38"/>
      <c r="C185" s="38"/>
      <c r="D185" s="38"/>
      <c r="E185" s="38">
        <v>50000</v>
      </c>
      <c r="F185" s="37">
        <f t="shared" si="15"/>
        <v>50000</v>
      </c>
    </row>
    <row r="186" spans="1:6" ht="20.100000000000001" customHeight="1">
      <c r="A186" s="116" t="s">
        <v>62</v>
      </c>
      <c r="B186" s="38"/>
      <c r="C186" s="38"/>
      <c r="D186" s="38"/>
      <c r="E186" s="38">
        <v>50000</v>
      </c>
      <c r="F186" s="37">
        <f t="shared" si="15"/>
        <v>50000</v>
      </c>
    </row>
    <row r="187" spans="1:6" ht="20.100000000000001" customHeight="1">
      <c r="A187" s="22" t="s">
        <v>63</v>
      </c>
      <c r="B187" s="38"/>
      <c r="C187" s="38"/>
      <c r="D187" s="38"/>
      <c r="E187" s="38">
        <v>120000</v>
      </c>
      <c r="F187" s="37">
        <f t="shared" si="15"/>
        <v>120000</v>
      </c>
    </row>
    <row r="188" spans="1:6" ht="20.100000000000001" customHeight="1">
      <c r="A188" s="116" t="s">
        <v>64</v>
      </c>
      <c r="B188" s="38"/>
      <c r="C188" s="38"/>
      <c r="D188" s="38"/>
      <c r="E188" s="38">
        <v>50000</v>
      </c>
      <c r="F188" s="37">
        <f t="shared" si="15"/>
        <v>50000</v>
      </c>
    </row>
    <row r="189" spans="1:6" ht="20.100000000000001" customHeight="1">
      <c r="A189" s="22" t="s">
        <v>65</v>
      </c>
      <c r="B189" s="38"/>
      <c r="C189" s="38"/>
      <c r="D189" s="38"/>
      <c r="E189" s="38">
        <v>100000</v>
      </c>
      <c r="F189" s="37">
        <f t="shared" si="15"/>
        <v>100000</v>
      </c>
    </row>
    <row r="190" spans="1:6" ht="20.100000000000001" customHeight="1">
      <c r="A190" s="72" t="s">
        <v>66</v>
      </c>
      <c r="B190" s="38"/>
      <c r="C190" s="38"/>
      <c r="D190" s="38"/>
      <c r="E190" s="38">
        <v>650000</v>
      </c>
      <c r="F190" s="37">
        <f t="shared" si="15"/>
        <v>650000</v>
      </c>
    </row>
    <row r="191" spans="1:6" ht="20.100000000000001" customHeight="1">
      <c r="A191" s="72" t="s">
        <v>18</v>
      </c>
      <c r="B191" s="38"/>
      <c r="C191" s="38"/>
      <c r="D191" s="38"/>
      <c r="E191" s="38">
        <v>100000</v>
      </c>
      <c r="F191" s="37">
        <f t="shared" si="15"/>
        <v>100000</v>
      </c>
    </row>
  </sheetData>
  <mergeCells count="3">
    <mergeCell ref="B1:E1"/>
    <mergeCell ref="A2:A3"/>
    <mergeCell ref="B2:D2"/>
  </mergeCells>
  <pageMargins left="0.51181102362204722" right="0.51181102362204722" top="0.74803149606299213" bottom="0.74803149606299213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15" sqref="F15"/>
    </sheetView>
  </sheetViews>
  <sheetFormatPr defaultRowHeight="21.95" customHeight="1"/>
  <cols>
    <col min="1" max="1" width="21.25" customWidth="1"/>
    <col min="2" max="4" width="8.625" customWidth="1"/>
    <col min="5" max="6" width="10.625" customWidth="1"/>
    <col min="7" max="7" width="13" customWidth="1"/>
  </cols>
  <sheetData>
    <row r="1" spans="1:10" ht="21.95" customHeight="1">
      <c r="A1" s="132" t="s">
        <v>256</v>
      </c>
      <c r="B1" s="131" t="s">
        <v>146</v>
      </c>
      <c r="C1" s="131"/>
      <c r="D1" s="131"/>
      <c r="E1" s="131"/>
      <c r="F1" s="134" t="s">
        <v>223</v>
      </c>
      <c r="G1" s="133" t="s">
        <v>246</v>
      </c>
    </row>
    <row r="2" spans="1:10" ht="21.95" customHeight="1">
      <c r="A2" s="132"/>
      <c r="B2" s="131" t="s">
        <v>34</v>
      </c>
      <c r="C2" s="131"/>
      <c r="D2" s="131"/>
      <c r="E2" s="83" t="s">
        <v>14</v>
      </c>
      <c r="F2" s="134"/>
      <c r="G2" s="133"/>
    </row>
    <row r="3" spans="1:10" ht="21.95" customHeight="1">
      <c r="A3" s="132"/>
      <c r="B3" s="60" t="s">
        <v>2</v>
      </c>
      <c r="C3" s="60" t="s">
        <v>3</v>
      </c>
      <c r="D3" s="60" t="s">
        <v>0</v>
      </c>
      <c r="E3" s="60" t="s">
        <v>15</v>
      </c>
      <c r="F3" s="134"/>
      <c r="G3" s="133"/>
    </row>
    <row r="4" spans="1:10" ht="21.95" customHeight="1">
      <c r="A4" s="84" t="s">
        <v>82</v>
      </c>
      <c r="B4" s="85"/>
      <c r="C4" s="85"/>
      <c r="D4" s="85"/>
      <c r="E4" s="85"/>
      <c r="F4" s="86"/>
      <c r="G4" s="87"/>
    </row>
    <row r="5" spans="1:10" ht="21.95" customHeight="1">
      <c r="A5" s="88" t="s">
        <v>17</v>
      </c>
      <c r="B5" s="85"/>
      <c r="C5" s="85"/>
      <c r="D5" s="85"/>
      <c r="E5" s="85"/>
      <c r="F5" s="89"/>
      <c r="G5" s="87"/>
    </row>
    <row r="6" spans="1:10" ht="21.95" customHeight="1">
      <c r="A6" s="90" t="s">
        <v>49</v>
      </c>
      <c r="B6" s="85"/>
      <c r="C6" s="85"/>
      <c r="D6" s="85"/>
      <c r="E6" s="85">
        <v>3106000</v>
      </c>
      <c r="F6" s="91">
        <f>SUM(E6)</f>
        <v>3106000</v>
      </c>
      <c r="G6" s="87" t="s">
        <v>247</v>
      </c>
    </row>
    <row r="7" spans="1:10" ht="21.95" customHeight="1">
      <c r="A7" s="90" t="s">
        <v>50</v>
      </c>
      <c r="B7" s="85"/>
      <c r="C7" s="85"/>
      <c r="D7" s="85"/>
      <c r="E7" s="85">
        <v>500000</v>
      </c>
      <c r="F7" s="91">
        <f t="shared" ref="F7:F25" si="0">SUM(E7)</f>
        <v>500000</v>
      </c>
      <c r="G7" s="87" t="s">
        <v>248</v>
      </c>
    </row>
    <row r="8" spans="1:10" ht="21.95" customHeight="1">
      <c r="A8" s="90" t="s">
        <v>51</v>
      </c>
      <c r="B8" s="85"/>
      <c r="C8" s="85"/>
      <c r="D8" s="85"/>
      <c r="E8" s="85">
        <v>400000</v>
      </c>
      <c r="F8" s="91">
        <f t="shared" si="0"/>
        <v>400000</v>
      </c>
      <c r="G8" s="87" t="s">
        <v>248</v>
      </c>
    </row>
    <row r="9" spans="1:10" ht="21.95" customHeight="1">
      <c r="A9" s="90" t="s">
        <v>52</v>
      </c>
      <c r="B9" s="85"/>
      <c r="C9" s="85"/>
      <c r="D9" s="85"/>
      <c r="E9" s="85">
        <v>300000</v>
      </c>
      <c r="F9" s="91">
        <f t="shared" si="0"/>
        <v>300000</v>
      </c>
      <c r="G9" s="87" t="s">
        <v>249</v>
      </c>
    </row>
    <row r="10" spans="1:10" ht="21.95" customHeight="1">
      <c r="A10" s="90" t="s">
        <v>53</v>
      </c>
      <c r="B10" s="85"/>
      <c r="C10" s="85"/>
      <c r="D10" s="85"/>
      <c r="E10" s="85">
        <v>170000</v>
      </c>
      <c r="F10" s="91">
        <f t="shared" si="0"/>
        <v>170000</v>
      </c>
      <c r="G10" s="87" t="s">
        <v>255</v>
      </c>
    </row>
    <row r="11" spans="1:10" ht="21.95" customHeight="1">
      <c r="A11" s="90" t="s">
        <v>54</v>
      </c>
      <c r="B11" s="85"/>
      <c r="C11" s="85"/>
      <c r="D11" s="85"/>
      <c r="E11" s="85">
        <v>200000</v>
      </c>
      <c r="F11" s="91">
        <f t="shared" si="0"/>
        <v>200000</v>
      </c>
      <c r="G11" s="87" t="s">
        <v>247</v>
      </c>
    </row>
    <row r="12" spans="1:10" ht="21.95" customHeight="1">
      <c r="A12" s="90" t="s">
        <v>55</v>
      </c>
      <c r="B12" s="85"/>
      <c r="C12" s="85"/>
      <c r="D12" s="85"/>
      <c r="E12" s="85">
        <v>64000</v>
      </c>
      <c r="F12" s="91">
        <f t="shared" si="0"/>
        <v>64000</v>
      </c>
      <c r="G12" s="87" t="s">
        <v>250</v>
      </c>
    </row>
    <row r="13" spans="1:10" ht="21.95" customHeight="1">
      <c r="A13" s="90" t="s">
        <v>56</v>
      </c>
      <c r="B13" s="92"/>
      <c r="C13" s="92"/>
      <c r="D13" s="92"/>
      <c r="E13" s="85">
        <v>50000</v>
      </c>
      <c r="F13" s="91">
        <f t="shared" si="0"/>
        <v>50000</v>
      </c>
      <c r="G13" s="87" t="s">
        <v>251</v>
      </c>
      <c r="J13" s="4" t="s">
        <v>258</v>
      </c>
    </row>
    <row r="14" spans="1:10" ht="21.95" customHeight="1">
      <c r="A14" s="90" t="s">
        <v>57</v>
      </c>
      <c r="B14" s="85"/>
      <c r="C14" s="85"/>
      <c r="D14" s="85"/>
      <c r="E14" s="85">
        <v>100000</v>
      </c>
      <c r="F14" s="91">
        <f t="shared" si="0"/>
        <v>100000</v>
      </c>
      <c r="G14" s="87" t="s">
        <v>248</v>
      </c>
    </row>
    <row r="15" spans="1:10" ht="21.95" customHeight="1">
      <c r="A15" s="90"/>
      <c r="B15" s="85"/>
      <c r="C15" s="85"/>
      <c r="D15" s="85"/>
      <c r="E15" s="85"/>
      <c r="F15" s="91">
        <f>SUM(F11:F14)</f>
        <v>414000</v>
      </c>
      <c r="G15" s="87"/>
    </row>
    <row r="16" spans="1:10" ht="21.95" customHeight="1">
      <c r="A16" s="93" t="s">
        <v>58</v>
      </c>
      <c r="B16" s="85"/>
      <c r="C16" s="85"/>
      <c r="D16" s="85"/>
      <c r="E16" s="85">
        <v>120000</v>
      </c>
      <c r="F16" s="91">
        <f t="shared" si="0"/>
        <v>120000</v>
      </c>
      <c r="G16" s="87" t="s">
        <v>252</v>
      </c>
    </row>
    <row r="17" spans="1:7" ht="21.95" customHeight="1">
      <c r="A17" s="90" t="s">
        <v>59</v>
      </c>
      <c r="B17" s="85"/>
      <c r="C17" s="85"/>
      <c r="D17" s="85"/>
      <c r="E17" s="85">
        <v>70000</v>
      </c>
      <c r="F17" s="91">
        <f t="shared" si="0"/>
        <v>70000</v>
      </c>
      <c r="G17" s="87" t="s">
        <v>249</v>
      </c>
    </row>
    <row r="18" spans="1:7" ht="21.95" customHeight="1">
      <c r="A18" s="93" t="s">
        <v>60</v>
      </c>
      <c r="B18" s="85"/>
      <c r="C18" s="85"/>
      <c r="D18" s="85"/>
      <c r="E18" s="85">
        <v>50000</v>
      </c>
      <c r="F18" s="91">
        <f t="shared" si="0"/>
        <v>50000</v>
      </c>
      <c r="G18" s="87" t="s">
        <v>251</v>
      </c>
    </row>
    <row r="19" spans="1:7" ht="21.95" customHeight="1">
      <c r="A19" s="90" t="s">
        <v>61</v>
      </c>
      <c r="B19" s="85"/>
      <c r="C19" s="85"/>
      <c r="D19" s="85"/>
      <c r="E19" s="85">
        <v>50000</v>
      </c>
      <c r="F19" s="91">
        <f t="shared" si="0"/>
        <v>50000</v>
      </c>
      <c r="G19" s="87" t="s">
        <v>247</v>
      </c>
    </row>
    <row r="20" spans="1:7" ht="21.95" customHeight="1">
      <c r="A20" s="93" t="s">
        <v>62</v>
      </c>
      <c r="B20" s="85"/>
      <c r="C20" s="85"/>
      <c r="D20" s="85"/>
      <c r="E20" s="85">
        <v>50000</v>
      </c>
      <c r="F20" s="91">
        <f t="shared" si="0"/>
        <v>50000</v>
      </c>
      <c r="G20" s="87" t="s">
        <v>250</v>
      </c>
    </row>
    <row r="21" spans="1:7" ht="21.95" customHeight="1">
      <c r="A21" s="90" t="s">
        <v>63</v>
      </c>
      <c r="B21" s="85"/>
      <c r="C21" s="85"/>
      <c r="D21" s="85"/>
      <c r="E21" s="85">
        <v>120000</v>
      </c>
      <c r="F21" s="91">
        <f t="shared" si="0"/>
        <v>120000</v>
      </c>
      <c r="G21" s="87" t="s">
        <v>249</v>
      </c>
    </row>
    <row r="22" spans="1:7" ht="21.95" customHeight="1">
      <c r="A22" s="93" t="s">
        <v>64</v>
      </c>
      <c r="B22" s="85"/>
      <c r="C22" s="85"/>
      <c r="D22" s="85"/>
      <c r="E22" s="85">
        <v>50000</v>
      </c>
      <c r="F22" s="91">
        <f t="shared" si="0"/>
        <v>50000</v>
      </c>
      <c r="G22" s="87" t="s">
        <v>248</v>
      </c>
    </row>
    <row r="23" spans="1:7" ht="21.95" customHeight="1">
      <c r="A23" s="90" t="s">
        <v>65</v>
      </c>
      <c r="B23" s="85"/>
      <c r="C23" s="85"/>
      <c r="D23" s="85"/>
      <c r="E23" s="85">
        <v>100000</v>
      </c>
      <c r="F23" s="91">
        <f t="shared" si="0"/>
        <v>100000</v>
      </c>
      <c r="G23" s="87" t="s">
        <v>248</v>
      </c>
    </row>
    <row r="24" spans="1:7" ht="21.95" customHeight="1">
      <c r="A24" s="88" t="s">
        <v>66</v>
      </c>
      <c r="B24" s="85"/>
      <c r="C24" s="85"/>
      <c r="D24" s="85"/>
      <c r="E24" s="85">
        <v>650000</v>
      </c>
      <c r="F24" s="91">
        <f t="shared" si="0"/>
        <v>650000</v>
      </c>
      <c r="G24" s="87" t="s">
        <v>253</v>
      </c>
    </row>
    <row r="25" spans="1:7" ht="21.95" customHeight="1">
      <c r="A25" s="88" t="s">
        <v>18</v>
      </c>
      <c r="B25" s="85"/>
      <c r="C25" s="85"/>
      <c r="D25" s="85"/>
      <c r="E25" s="85">
        <v>100000</v>
      </c>
      <c r="F25" s="91">
        <f t="shared" si="0"/>
        <v>100000</v>
      </c>
      <c r="G25" s="87" t="s">
        <v>254</v>
      </c>
    </row>
    <row r="26" spans="1:7" ht="21.95" customHeight="1">
      <c r="A26" s="94" t="s">
        <v>257</v>
      </c>
      <c r="B26" s="95"/>
      <c r="C26" s="95"/>
      <c r="D26" s="95"/>
      <c r="E26" s="96">
        <f>SUM(E6:E25)</f>
        <v>6250000</v>
      </c>
      <c r="F26" s="96">
        <f>SUM(F6:F25)</f>
        <v>6664000</v>
      </c>
      <c r="G26" s="95"/>
    </row>
  </sheetData>
  <mergeCells count="5">
    <mergeCell ref="B1:E1"/>
    <mergeCell ref="B2:D2"/>
    <mergeCell ref="A1:A3"/>
    <mergeCell ref="G1:G3"/>
    <mergeCell ref="F1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สรุปงบหน้า</vt:lpstr>
      <vt:lpstr>งปม รับ จ่าย</vt:lpstr>
      <vt:lpstr>งปม รายจ่าย</vt:lpstr>
      <vt:lpstr>งปม.ฟาร์ม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VECPR</dc:creator>
  <cp:lastModifiedBy>KKD Windows 7 V.3</cp:lastModifiedBy>
  <cp:lastPrinted>2015-02-24T06:55:49Z</cp:lastPrinted>
  <dcterms:created xsi:type="dcterms:W3CDTF">2014-09-01T01:14:13Z</dcterms:created>
  <dcterms:modified xsi:type="dcterms:W3CDTF">2015-03-25T02:56:57Z</dcterms:modified>
</cp:coreProperties>
</file>