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9875" windowHeight="7725" activeTab="8"/>
  </bookViews>
  <sheets>
    <sheet name="สรุป" sheetId="15" r:id="rId1"/>
    <sheet name="งานวางแผน" sheetId="9" r:id="rId2"/>
    <sheet name="งานวิจัย" sheetId="12" r:id="rId3"/>
    <sheet name="งานประกัน" sheetId="10" r:id="rId4"/>
    <sheet name="งาน ICT" sheetId="11" r:id="rId5"/>
    <sheet name="งานความร่วมมือ" sheetId="16" r:id="rId6"/>
    <sheet name="งานการค้า" sheetId="17" r:id="rId7"/>
    <sheet name="สวนสมเด็จ" sheetId="13" r:id="rId8"/>
    <sheet name="สถานศึกษาเล็ก" sheetId="14" r:id="rId9"/>
  </sheets>
  <externalReferences>
    <externalReference r:id="rId10"/>
  </externalReferences>
  <calcPr calcId="125725"/>
</workbook>
</file>

<file path=xl/calcChain.xml><?xml version="1.0" encoding="utf-8"?>
<calcChain xmlns="http://schemas.openxmlformats.org/spreadsheetml/2006/main">
  <c r="H2" i="14"/>
  <c r="H2" i="13" l="1"/>
  <c r="H2" i="17"/>
  <c r="H2" i="16"/>
  <c r="H2" i="11"/>
  <c r="H2" i="10"/>
  <c r="H2" i="12"/>
  <c r="H2" i="9"/>
  <c r="C3" i="15" l="1"/>
  <c r="C6"/>
  <c r="C5"/>
  <c r="C4"/>
  <c r="D8"/>
  <c r="C10"/>
  <c r="C9"/>
  <c r="C8"/>
  <c r="C7"/>
  <c r="F36" i="17"/>
  <c r="H5"/>
  <c r="G5"/>
  <c r="G6" s="1"/>
  <c r="F36" i="16"/>
  <c r="D7" i="15" s="1"/>
  <c r="E7" s="1"/>
  <c r="G5" i="16"/>
  <c r="H5" s="1"/>
  <c r="F36" i="14"/>
  <c r="D10" i="15" s="1"/>
  <c r="H5" i="14"/>
  <c r="G5"/>
  <c r="G6" s="1"/>
  <c r="F36" i="13"/>
  <c r="D9" i="15" s="1"/>
  <c r="G5" i="13"/>
  <c r="H5" s="1"/>
  <c r="F36" i="12"/>
  <c r="D4" i="15" s="1"/>
  <c r="G5" i="12"/>
  <c r="H5" s="1"/>
  <c r="F36" i="11"/>
  <c r="D6" i="15" s="1"/>
  <c r="H5" i="11"/>
  <c r="G5"/>
  <c r="G6" s="1"/>
  <c r="F36" i="10"/>
  <c r="D5" i="15" s="1"/>
  <c r="G5" i="10"/>
  <c r="H5" s="1"/>
  <c r="F36" i="9"/>
  <c r="D3" i="15" s="1"/>
  <c r="H5" i="9"/>
  <c r="G5"/>
  <c r="G6" s="1"/>
  <c r="E5" i="15" l="1"/>
  <c r="E9"/>
  <c r="F8"/>
  <c r="E4"/>
  <c r="E3"/>
  <c r="E8"/>
  <c r="F5"/>
  <c r="E6"/>
  <c r="F3"/>
  <c r="F4"/>
  <c r="F10"/>
  <c r="E10"/>
  <c r="F9"/>
  <c r="F7"/>
  <c r="F6"/>
  <c r="G7" i="17"/>
  <c r="H6"/>
  <c r="G6" i="16"/>
  <c r="G7" i="14"/>
  <c r="H6"/>
  <c r="G6" i="13"/>
  <c r="G6" i="12"/>
  <c r="G7" i="11"/>
  <c r="H6"/>
  <c r="G6" i="10"/>
  <c r="H6" i="9"/>
  <c r="G7"/>
  <c r="G8" i="17" l="1"/>
  <c r="H7"/>
  <c r="H6" i="16"/>
  <c r="G7"/>
  <c r="H7" i="14"/>
  <c r="G8"/>
  <c r="H6" i="13"/>
  <c r="G7"/>
  <c r="H6" i="12"/>
  <c r="G7"/>
  <c r="H7" i="11"/>
  <c r="G8"/>
  <c r="H6" i="10"/>
  <c r="G7"/>
  <c r="G8" i="9"/>
  <c r="H7"/>
  <c r="G9" i="17" l="1"/>
  <c r="H8"/>
  <c r="H7" i="16"/>
  <c r="G8"/>
  <c r="G9" i="14"/>
  <c r="H8"/>
  <c r="H7" i="13"/>
  <c r="G8"/>
  <c r="H7" i="12"/>
  <c r="G8"/>
  <c r="G9" i="11"/>
  <c r="H8"/>
  <c r="H7" i="10"/>
  <c r="G8"/>
  <c r="H8" i="9"/>
  <c r="G9"/>
  <c r="G10" i="17" l="1"/>
  <c r="H9"/>
  <c r="H8" i="16"/>
  <c r="G9"/>
  <c r="G10" i="14"/>
  <c r="H9"/>
  <c r="H8" i="13"/>
  <c r="G9"/>
  <c r="H8" i="12"/>
  <c r="G9"/>
  <c r="G10" i="11"/>
  <c r="H9"/>
  <c r="H8" i="10"/>
  <c r="G9"/>
  <c r="G10" i="9"/>
  <c r="H9"/>
  <c r="G11" i="17" l="1"/>
  <c r="H10"/>
  <c r="H9" i="16"/>
  <c r="G10"/>
  <c r="H10" i="14"/>
  <c r="G11"/>
  <c r="H9" i="13"/>
  <c r="G10"/>
  <c r="H9" i="12"/>
  <c r="G10"/>
  <c r="H10" i="11"/>
  <c r="G11"/>
  <c r="H9" i="10"/>
  <c r="G10"/>
  <c r="G11" i="9"/>
  <c r="H10"/>
  <c r="G12" i="17" l="1"/>
  <c r="H11"/>
  <c r="H10" i="16"/>
  <c r="G11"/>
  <c r="G12" i="14"/>
  <c r="H11"/>
  <c r="H10" i="13"/>
  <c r="G11"/>
  <c r="H10" i="12"/>
  <c r="G11"/>
  <c r="G12" i="11"/>
  <c r="H11"/>
  <c r="H10" i="10"/>
  <c r="G11"/>
  <c r="H11" i="9"/>
  <c r="G12"/>
  <c r="G13" i="17" l="1"/>
  <c r="H12"/>
  <c r="H11" i="16"/>
  <c r="G12"/>
  <c r="G13" i="14"/>
  <c r="H12"/>
  <c r="H11" i="13"/>
  <c r="G12"/>
  <c r="H11" i="12"/>
  <c r="G12"/>
  <c r="G13" i="11"/>
  <c r="H12"/>
  <c r="H11" i="10"/>
  <c r="G12"/>
  <c r="G13" i="9"/>
  <c r="H12"/>
  <c r="G14" i="17" l="1"/>
  <c r="H13"/>
  <c r="H12" i="16"/>
  <c r="G13"/>
  <c r="G14" i="14"/>
  <c r="H13"/>
  <c r="H12" i="13"/>
  <c r="G13"/>
  <c r="H12" i="12"/>
  <c r="G13"/>
  <c r="H13" i="11"/>
  <c r="G14"/>
  <c r="H12" i="10"/>
  <c r="G13"/>
  <c r="H13" i="9"/>
  <c r="G14"/>
  <c r="G15" i="17" l="1"/>
  <c r="H14"/>
  <c r="H13" i="16"/>
  <c r="G14"/>
  <c r="H14" i="14"/>
  <c r="G15"/>
  <c r="H13" i="13"/>
  <c r="G14"/>
  <c r="H13" i="12"/>
  <c r="G14"/>
  <c r="G15" i="11"/>
  <c r="H14"/>
  <c r="H13" i="10"/>
  <c r="G14"/>
  <c r="G15" i="9"/>
  <c r="H14"/>
  <c r="G16" i="17" l="1"/>
  <c r="H15"/>
  <c r="H14" i="16"/>
  <c r="G15"/>
  <c r="G16" i="14"/>
  <c r="H15"/>
  <c r="H14" i="13"/>
  <c r="G15"/>
  <c r="H14" i="12"/>
  <c r="G15"/>
  <c r="G16" i="11"/>
  <c r="H15"/>
  <c r="H14" i="10"/>
  <c r="G15"/>
  <c r="G16" i="9"/>
  <c r="H15"/>
  <c r="G17" i="17" l="1"/>
  <c r="H16"/>
  <c r="H15" i="16"/>
  <c r="G16"/>
  <c r="G17" i="14"/>
  <c r="H16"/>
  <c r="H15" i="13"/>
  <c r="G16"/>
  <c r="H15" i="12"/>
  <c r="G16"/>
  <c r="H16" i="11"/>
  <c r="G17"/>
  <c r="H15" i="10"/>
  <c r="G16"/>
  <c r="H16" i="9"/>
  <c r="G17"/>
  <c r="G18" i="17" l="1"/>
  <c r="H17"/>
  <c r="H16" i="16"/>
  <c r="G17"/>
  <c r="H17" i="14"/>
  <c r="G18"/>
  <c r="H16" i="13"/>
  <c r="G17"/>
  <c r="H16" i="12"/>
  <c r="G17"/>
  <c r="G18" i="11"/>
  <c r="H17"/>
  <c r="H16" i="10"/>
  <c r="G17"/>
  <c r="G18" i="9"/>
  <c r="H17"/>
  <c r="G19" i="17" l="1"/>
  <c r="H18"/>
  <c r="H17" i="16"/>
  <c r="G18"/>
  <c r="G19" i="14"/>
  <c r="H18"/>
  <c r="H17" i="13"/>
  <c r="G18"/>
  <c r="H17" i="12"/>
  <c r="G18"/>
  <c r="G19" i="11"/>
  <c r="H18"/>
  <c r="H17" i="10"/>
  <c r="G18"/>
  <c r="G19" i="9"/>
  <c r="H18"/>
  <c r="H19" i="17" l="1"/>
  <c r="G20"/>
  <c r="H18" i="16"/>
  <c r="G19"/>
  <c r="G20" i="14"/>
  <c r="H19"/>
  <c r="H18" i="13"/>
  <c r="G19"/>
  <c r="H18" i="12"/>
  <c r="G19"/>
  <c r="G20" i="11"/>
  <c r="H19"/>
  <c r="H18" i="10"/>
  <c r="G19"/>
  <c r="G20" i="9"/>
  <c r="H19"/>
  <c r="G21" i="17" l="1"/>
  <c r="H20"/>
  <c r="H19" i="16"/>
  <c r="G20"/>
  <c r="H20" i="14"/>
  <c r="G21"/>
  <c r="H19" i="13"/>
  <c r="G20"/>
  <c r="H19" i="12"/>
  <c r="G20"/>
  <c r="G21" i="11"/>
  <c r="H20"/>
  <c r="H19" i="10"/>
  <c r="G20"/>
  <c r="G21" i="9"/>
  <c r="H20"/>
  <c r="G22" i="17" l="1"/>
  <c r="H21"/>
  <c r="H20" i="16"/>
  <c r="G21"/>
  <c r="G22" i="14"/>
  <c r="H21"/>
  <c r="H20" i="13"/>
  <c r="G21"/>
  <c r="H20" i="12"/>
  <c r="G21"/>
  <c r="H21" i="11"/>
  <c r="G22"/>
  <c r="H20" i="10"/>
  <c r="G21"/>
  <c r="H21" i="9"/>
  <c r="G22"/>
  <c r="G23" i="17" l="1"/>
  <c r="H22"/>
  <c r="H21" i="16"/>
  <c r="G22"/>
  <c r="G23" i="14"/>
  <c r="H22"/>
  <c r="H21" i="13"/>
  <c r="G22"/>
  <c r="H21" i="12"/>
  <c r="G22"/>
  <c r="G23" i="11"/>
  <c r="H22"/>
  <c r="H21" i="10"/>
  <c r="G22"/>
  <c r="G23" i="9"/>
  <c r="H22"/>
  <c r="G24" i="17" l="1"/>
  <c r="H23"/>
  <c r="H22" i="16"/>
  <c r="G23"/>
  <c r="H23" i="14"/>
  <c r="G24"/>
  <c r="H22" i="13"/>
  <c r="G23"/>
  <c r="H22" i="12"/>
  <c r="G23"/>
  <c r="G24" i="11"/>
  <c r="H23"/>
  <c r="H22" i="10"/>
  <c r="G23"/>
  <c r="G24" i="9"/>
  <c r="H23"/>
  <c r="G25" i="17" l="1"/>
  <c r="H24"/>
  <c r="H23" i="16"/>
  <c r="G24"/>
  <c r="G25" i="14"/>
  <c r="H24"/>
  <c r="H23" i="13"/>
  <c r="G24"/>
  <c r="H23" i="12"/>
  <c r="G24"/>
  <c r="G25" i="11"/>
  <c r="H24"/>
  <c r="H23" i="10"/>
  <c r="G24"/>
  <c r="G25" i="9"/>
  <c r="H24"/>
  <c r="G26" i="17" l="1"/>
  <c r="H25"/>
  <c r="H24" i="16"/>
  <c r="G25"/>
  <c r="H25" i="14"/>
  <c r="G26"/>
  <c r="H24" i="13"/>
  <c r="G25"/>
  <c r="H24" i="12"/>
  <c r="G25"/>
  <c r="G26" i="11"/>
  <c r="H25"/>
  <c r="H24" i="10"/>
  <c r="G25"/>
  <c r="G26" i="9"/>
  <c r="H25"/>
  <c r="G27" i="17" l="1"/>
  <c r="H26"/>
  <c r="H25" i="16"/>
  <c r="G26"/>
  <c r="H26" i="14"/>
  <c r="G27"/>
  <c r="H25" i="13"/>
  <c r="G26"/>
  <c r="H25" i="12"/>
  <c r="G26"/>
  <c r="G27" i="11"/>
  <c r="H26"/>
  <c r="H25" i="10"/>
  <c r="G26"/>
  <c r="H26" i="9"/>
  <c r="G27"/>
  <c r="G28" i="17" l="1"/>
  <c r="H27"/>
  <c r="H26" i="16"/>
  <c r="G27"/>
  <c r="G28" i="14"/>
  <c r="H27"/>
  <c r="H26" i="13"/>
  <c r="G27"/>
  <c r="H26" i="12"/>
  <c r="G27"/>
  <c r="H27" i="11"/>
  <c r="G28"/>
  <c r="H26" i="10"/>
  <c r="G27"/>
  <c r="G28" i="9"/>
  <c r="H27"/>
  <c r="G29" i="17" l="1"/>
  <c r="H28"/>
  <c r="H27" i="16"/>
  <c r="G28"/>
  <c r="H28" i="14"/>
  <c r="G29"/>
  <c r="H27" i="13"/>
  <c r="G28"/>
  <c r="H27" i="12"/>
  <c r="G28"/>
  <c r="G29" i="11"/>
  <c r="H28"/>
  <c r="H27" i="10"/>
  <c r="G28"/>
  <c r="G29" i="9"/>
  <c r="H28"/>
  <c r="G30" i="17" l="1"/>
  <c r="H29"/>
  <c r="H28" i="16"/>
  <c r="G29"/>
  <c r="H29" i="14"/>
  <c r="G30"/>
  <c r="H28" i="13"/>
  <c r="G29"/>
  <c r="H28" i="12"/>
  <c r="G29"/>
  <c r="G30" i="11"/>
  <c r="H29"/>
  <c r="H28" i="10"/>
  <c r="G29"/>
  <c r="G30" i="9"/>
  <c r="H29"/>
  <c r="G31" i="17" l="1"/>
  <c r="H30"/>
  <c r="H29" i="16"/>
  <c r="G30"/>
  <c r="H30" i="14"/>
  <c r="G31"/>
  <c r="H29" i="13"/>
  <c r="G30"/>
  <c r="H29" i="12"/>
  <c r="G30"/>
  <c r="G31" i="11"/>
  <c r="H30"/>
  <c r="H29" i="10"/>
  <c r="G30"/>
  <c r="G31" i="9"/>
  <c r="H30"/>
  <c r="G32" i="17" l="1"/>
  <c r="H31"/>
  <c r="H30" i="16"/>
  <c r="G31"/>
  <c r="H31" i="14"/>
  <c r="G32"/>
  <c r="H30" i="13"/>
  <c r="G31"/>
  <c r="H30" i="12"/>
  <c r="G31"/>
  <c r="G32" i="11"/>
  <c r="H31"/>
  <c r="H30" i="10"/>
  <c r="G31"/>
  <c r="G32" i="9"/>
  <c r="H31"/>
  <c r="G33" i="17" l="1"/>
  <c r="H32"/>
  <c r="H31" i="16"/>
  <c r="G32"/>
  <c r="H32" i="14"/>
  <c r="G33"/>
  <c r="H31" i="13"/>
  <c r="G32"/>
  <c r="H31" i="12"/>
  <c r="G32"/>
  <c r="G33" i="11"/>
  <c r="H32"/>
  <c r="H31" i="10"/>
  <c r="G32"/>
  <c r="G33" i="9"/>
  <c r="H32"/>
  <c r="G34" i="17" l="1"/>
  <c r="H33"/>
  <c r="H32" i="16"/>
  <c r="G33"/>
  <c r="H33" i="14"/>
  <c r="G34"/>
  <c r="H32" i="13"/>
  <c r="G33"/>
  <c r="H32" i="12"/>
  <c r="G33"/>
  <c r="G34" i="11"/>
  <c r="H33"/>
  <c r="H32" i="10"/>
  <c r="G33"/>
  <c r="G34" i="9"/>
  <c r="H33"/>
  <c r="G35" i="17" l="1"/>
  <c r="H35" s="1"/>
  <c r="H34"/>
  <c r="H33" i="16"/>
  <c r="G34"/>
  <c r="H34" i="14"/>
  <c r="G35"/>
  <c r="H35" s="1"/>
  <c r="H33" i="13"/>
  <c r="G34"/>
  <c r="H33" i="12"/>
  <c r="G34"/>
  <c r="G35" i="11"/>
  <c r="H35" s="1"/>
  <c r="H34"/>
  <c r="H33" i="10"/>
  <c r="G34"/>
  <c r="G35" i="9"/>
  <c r="H35" s="1"/>
  <c r="H34"/>
  <c r="H34" i="16" l="1"/>
  <c r="G35"/>
  <c r="H35" s="1"/>
  <c r="H34" i="13"/>
  <c r="G35"/>
  <c r="H35" s="1"/>
  <c r="H34" i="12"/>
  <c r="G35"/>
  <c r="H35" s="1"/>
  <c r="H34" i="10"/>
  <c r="G35"/>
  <c r="H35" s="1"/>
</calcChain>
</file>

<file path=xl/sharedStrings.xml><?xml version="1.0" encoding="utf-8"?>
<sst xmlns="http://schemas.openxmlformats.org/spreadsheetml/2006/main" count="191" uniqueCount="92">
  <si>
    <t>ที่</t>
  </si>
  <si>
    <t>ว/ด/ป</t>
  </si>
  <si>
    <t>สผ.</t>
  </si>
  <si>
    <t>ยอดใช้จ่าย</t>
  </si>
  <si>
    <t>ยอดใช้</t>
  </si>
  <si>
    <t>รวม</t>
  </si>
  <si>
    <t>คงเหลือ</t>
  </si>
  <si>
    <t>งานวิจัย</t>
  </si>
  <si>
    <t>29 9.8.57</t>
  </si>
  <si>
    <t>041/58</t>
  </si>
  <si>
    <t>นางสุพินญา</t>
  </si>
  <si>
    <t>ค่าจ้างลงโปรแกรม</t>
  </si>
  <si>
    <t>ซ่อมระบบเครือข่าย</t>
  </si>
  <si>
    <t>สผ.013/58</t>
  </si>
  <si>
    <t>25 ตค 57</t>
  </si>
  <si>
    <t>ฝ่ายแผนงานและความร่วมมือ</t>
  </si>
  <si>
    <t>งานวางแผนและงบประมาณ</t>
  </si>
  <si>
    <t>งานวิจัยพัฒนานวัตกรรมและสิ่งประดิษฐ์</t>
  </si>
  <si>
    <t>งานประกันคุณภาพและมาตรฐานการศึกษา</t>
  </si>
  <si>
    <t>งานศูนย์ข้อมูลสารสนเทศ</t>
  </si>
  <si>
    <t>งานความร่วมมือ</t>
  </si>
  <si>
    <t>งานส่งเสริมผลิตผลการค้าและประกอบธุรกิจ</t>
  </si>
  <si>
    <t>ยอดจัดสรร</t>
  </si>
  <si>
    <t>ยอดใช้สะสม</t>
  </si>
  <si>
    <t xml:space="preserve"> คงเหลือ</t>
  </si>
  <si>
    <t>18 พย 57</t>
  </si>
  <si>
    <t>นส.ฐิติพร</t>
  </si>
  <si>
    <t>หมึก canon</t>
  </si>
  <si>
    <t>1 ธค 57</t>
  </si>
  <si>
    <t>134/58</t>
  </si>
  <si>
    <t>นายปรีดา</t>
  </si>
  <si>
    <t>ปุ๋ยยูเรีย</t>
  </si>
  <si>
    <t>3 ธค 57</t>
  </si>
  <si>
    <t>เข้าเล่มแผน 58</t>
  </si>
  <si>
    <t>143/58</t>
  </si>
  <si>
    <t>6 ธค 57</t>
  </si>
  <si>
    <t>142/58</t>
  </si>
  <si>
    <t>8 ธค 57</t>
  </si>
  <si>
    <t>เครื่องปริ้น</t>
  </si>
  <si>
    <t>นายสิทธิศักดื</t>
  </si>
  <si>
    <t>12 พย 57</t>
  </si>
  <si>
    <t>092/58</t>
  </si>
  <si>
    <t>สารส้ม</t>
  </si>
  <si>
    <t>17 ธค 57</t>
  </si>
  <si>
    <t>Hub 5 port</t>
  </si>
  <si>
    <t>แฟ้ม งานพระราชทาน</t>
  </si>
  <si>
    <t>25 ธค 57</t>
  </si>
  <si>
    <t>นายธนพนธ์</t>
  </si>
  <si>
    <t>ป้ายไวนิล ป้ายไวนิล งานพระราชทาน</t>
  </si>
  <si>
    <t>26 ธค 57</t>
  </si>
  <si>
    <t>ค่าเช่าพื้นที่ เว็บไซต์</t>
  </si>
  <si>
    <t>29 ธค 57</t>
  </si>
  <si>
    <t>ไม้อัด</t>
  </si>
  <si>
    <t>แท่นใส่สกอดเทป</t>
  </si>
  <si>
    <t>6 มค 58</t>
  </si>
  <si>
    <t>นายสิริศักดิ์</t>
  </si>
  <si>
    <t>กระเป๋า</t>
  </si>
  <si>
    <t>8 มค 58</t>
  </si>
  <si>
    <t>นางวรรณพร</t>
  </si>
  <si>
    <t>ค่าเข้าเล่ม *รร.พระราชทาน ด้าน2</t>
  </si>
  <si>
    <t>นส.จิตติมา</t>
  </si>
  <si>
    <t>ค่าเข้าเล่ม *รร.พระราชทาน ด้าน4</t>
  </si>
  <si>
    <t>นายสุริยา</t>
  </si>
  <si>
    <t>ผ้าประดับสถานที่</t>
  </si>
  <si>
    <t>ค่าเช่าชุดนางรำ</t>
  </si>
  <si>
    <t>20 มค 58</t>
  </si>
  <si>
    <t>ค่าพันธุ์พืช</t>
  </si>
  <si>
    <t>6  มค 58</t>
  </si>
  <si>
    <t>22 มค 58</t>
  </si>
  <si>
    <t>251/58</t>
  </si>
  <si>
    <t>เข้าเล่มแผน 55 56 57</t>
  </si>
  <si>
    <t>27 มค 58</t>
  </si>
  <si>
    <t>ป้ายการประเมินสถาศึกษาพระราชทาน</t>
  </si>
  <si>
    <t>3 dr 58</t>
  </si>
  <si>
    <t>นายไพบูลย์</t>
  </si>
  <si>
    <t>เครื่องปริ้นเตอร์</t>
  </si>
  <si>
    <t xml:space="preserve">การจัดสรร งปม.  </t>
  </si>
  <si>
    <t>ทะเบียน</t>
  </si>
  <si>
    <t>ผู้ใช้วัสดุ</t>
  </si>
  <si>
    <t>รายการจัดซื้อ( ใส่รายงานที่1)</t>
  </si>
  <si>
    <t>งานศูนย์ข้อมูล</t>
  </si>
  <si>
    <t>งานประกันคุณภาพ</t>
  </si>
  <si>
    <t>โครงการสวนสมเด็จฯ</t>
  </si>
  <si>
    <t>โครงการสถานศึกษาขนาดเล็ก</t>
  </si>
  <si>
    <t>%</t>
  </si>
  <si>
    <t xml:space="preserve">สรุปยอดใช้ สผ. ณ วันที่12  มีนาคม  58    </t>
  </si>
  <si>
    <t>งานการค้า</t>
  </si>
  <si>
    <t>โครงการสวนสมเด็จ</t>
  </si>
  <si>
    <t>งานวางแผน</t>
  </si>
  <si>
    <t>12 มีค. 58</t>
  </si>
  <si>
    <t xml:space="preserve">นายสิทธิศักดิ์ </t>
  </si>
  <si>
    <t>ตลับหมึกดำ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</si>
</sst>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5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88" fontId="2" fillId="0" borderId="0" xfId="1" applyNumberFormat="1" applyFont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7" fontId="2" fillId="2" borderId="1" xfId="1" applyFont="1" applyFill="1" applyBorder="1" applyAlignment="1">
      <alignment horizontal="center" vertical="center"/>
    </xf>
    <xf numFmtId="187" fontId="2" fillId="0" borderId="1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/>
    <xf numFmtId="188" fontId="2" fillId="2" borderId="1" xfId="1" applyNumberFormat="1" applyFont="1" applyFill="1" applyBorder="1"/>
    <xf numFmtId="188" fontId="2" fillId="0" borderId="5" xfId="1" applyNumberFormat="1" applyFont="1" applyBorder="1"/>
    <xf numFmtId="188" fontId="2" fillId="0" borderId="5" xfId="0" applyNumberFormat="1" applyFont="1" applyBorder="1"/>
    <xf numFmtId="0" fontId="2" fillId="0" borderId="1" xfId="0" applyFont="1" applyBorder="1" applyAlignment="1">
      <alignment horizontal="center"/>
    </xf>
    <xf numFmtId="188" fontId="2" fillId="0" borderId="1" xfId="1" applyNumberFormat="1" applyFont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88" fontId="2" fillId="2" borderId="1" xfId="1" applyNumberFormat="1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188" fontId="2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87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2" fillId="0" borderId="1" xfId="1" applyNumberFormat="1" applyFont="1" applyBorder="1"/>
    <xf numFmtId="188" fontId="2" fillId="2" borderId="0" xfId="1" applyNumberFormat="1" applyFont="1" applyFill="1"/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87" fontId="2" fillId="0" borderId="7" xfId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87" fontId="2" fillId="2" borderId="7" xfId="1" applyFont="1" applyFill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&#3619;&#3634;&#3618;&#3619;&#3633;&#3610;%20&#3592;&#3656;&#3634;&#3618;%2025035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งบหน้า"/>
      <sheetName val="งปม รับ จ่าย"/>
      <sheetName val="งปม รายจ่าย"/>
      <sheetName val="งปม.ฟาร์ม"/>
    </sheetNames>
    <sheetDataSet>
      <sheetData sheetId="0"/>
      <sheetData sheetId="1"/>
      <sheetData sheetId="2">
        <row r="14">
          <cell r="F14">
            <v>2854800</v>
          </cell>
        </row>
        <row r="37">
          <cell r="F37">
            <v>400000</v>
          </cell>
        </row>
        <row r="144">
          <cell r="F144">
            <v>50000</v>
          </cell>
        </row>
        <row r="145">
          <cell r="F145">
            <v>35000</v>
          </cell>
        </row>
        <row r="146">
          <cell r="F146">
            <v>150000</v>
          </cell>
        </row>
        <row r="148">
          <cell r="F148">
            <v>100000</v>
          </cell>
        </row>
        <row r="149">
          <cell r="F149">
            <v>100000</v>
          </cell>
        </row>
        <row r="151">
          <cell r="F151">
            <v>85000</v>
          </cell>
        </row>
        <row r="152">
          <cell r="F152">
            <v>50000</v>
          </cell>
        </row>
        <row r="153">
          <cell r="F153">
            <v>50000</v>
          </cell>
        </row>
        <row r="155">
          <cell r="F155">
            <v>50000</v>
          </cell>
        </row>
        <row r="156">
          <cell r="F156">
            <v>0</v>
          </cell>
        </row>
        <row r="157">
          <cell r="F157">
            <v>100000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H13" sqref="H13"/>
    </sheetView>
  </sheetViews>
  <sheetFormatPr defaultColWidth="9" defaultRowHeight="21" customHeight="1"/>
  <cols>
    <col min="1" max="1" width="4.25" style="1" customWidth="1"/>
    <col min="2" max="2" width="31.25" style="1" customWidth="1"/>
    <col min="3" max="3" width="11.125" style="1" bestFit="1" customWidth="1"/>
    <col min="4" max="4" width="10.375" style="1" customWidth="1"/>
    <col min="5" max="5" width="7.875" style="1" customWidth="1"/>
    <col min="6" max="6" width="11.125" style="1" bestFit="1" customWidth="1"/>
    <col min="7" max="16384" width="9" style="1"/>
  </cols>
  <sheetData>
    <row r="1" spans="1:6" ht="21" customHeight="1">
      <c r="A1" s="40" t="s">
        <v>85</v>
      </c>
      <c r="B1" s="40"/>
      <c r="C1" s="40"/>
      <c r="D1" s="40"/>
      <c r="E1" s="40"/>
      <c r="F1" s="40"/>
    </row>
    <row r="2" spans="1:6" ht="21" customHeight="1">
      <c r="A2" s="9"/>
      <c r="B2" s="36" t="s">
        <v>15</v>
      </c>
      <c r="C2" s="36" t="s">
        <v>22</v>
      </c>
      <c r="D2" s="36" t="s">
        <v>23</v>
      </c>
      <c r="E2" s="36" t="s">
        <v>84</v>
      </c>
      <c r="F2" s="37" t="s">
        <v>24</v>
      </c>
    </row>
    <row r="3" spans="1:6" ht="21" customHeight="1">
      <c r="A3" s="9">
        <v>1</v>
      </c>
      <c r="B3" s="35" t="s">
        <v>16</v>
      </c>
      <c r="C3" s="16">
        <f>งานวางแผน!H2</f>
        <v>85000</v>
      </c>
      <c r="D3" s="16">
        <f>งานวางแผน!F36</f>
        <v>25825</v>
      </c>
      <c r="E3" s="38">
        <f>(D3/C3)*100</f>
        <v>30.382352941176471</v>
      </c>
      <c r="F3" s="16">
        <f>C3-D3</f>
        <v>59175</v>
      </c>
    </row>
    <row r="4" spans="1:6" ht="21" customHeight="1">
      <c r="A4" s="9">
        <v>2</v>
      </c>
      <c r="B4" s="34" t="s">
        <v>17</v>
      </c>
      <c r="C4" s="16">
        <f>งานวิจัย!H2</f>
        <v>150000</v>
      </c>
      <c r="D4" s="16">
        <f>งานวิจัย!F36</f>
        <v>16000</v>
      </c>
      <c r="E4" s="38">
        <f t="shared" ref="E4:E10" si="0">(D4/C4)*100</f>
        <v>10.666666666666668</v>
      </c>
      <c r="F4" s="16">
        <f t="shared" ref="F4:F10" si="1">C4-D4</f>
        <v>134000</v>
      </c>
    </row>
    <row r="5" spans="1:6" ht="21" customHeight="1">
      <c r="A5" s="9">
        <v>3</v>
      </c>
      <c r="B5" s="34" t="s">
        <v>18</v>
      </c>
      <c r="C5" s="16">
        <f>งานประกัน!H2</f>
        <v>200000</v>
      </c>
      <c r="D5" s="16">
        <f>งานประกัน!F36</f>
        <v>120580</v>
      </c>
      <c r="E5" s="38">
        <f t="shared" si="0"/>
        <v>60.29</v>
      </c>
      <c r="F5" s="16">
        <f t="shared" si="1"/>
        <v>79420</v>
      </c>
    </row>
    <row r="6" spans="1:6" ht="21" customHeight="1">
      <c r="A6" s="9">
        <v>4</v>
      </c>
      <c r="B6" s="34" t="s">
        <v>19</v>
      </c>
      <c r="C6" s="16">
        <f>'งาน ICT'!H2</f>
        <v>185000</v>
      </c>
      <c r="D6" s="16">
        <f>'งาน ICT'!F36</f>
        <v>114136</v>
      </c>
      <c r="E6" s="38">
        <f t="shared" si="0"/>
        <v>61.695135135135139</v>
      </c>
      <c r="F6" s="16">
        <f t="shared" si="1"/>
        <v>70864</v>
      </c>
    </row>
    <row r="7" spans="1:6" ht="21" customHeight="1">
      <c r="A7" s="9">
        <v>5</v>
      </c>
      <c r="B7" s="34" t="s">
        <v>20</v>
      </c>
      <c r="C7" s="16">
        <f>งานความร่วมมือ!H2</f>
        <v>50000</v>
      </c>
      <c r="D7" s="16">
        <f>งานความร่วมมือ!F36</f>
        <v>0</v>
      </c>
      <c r="E7" s="38">
        <f t="shared" si="0"/>
        <v>0</v>
      </c>
      <c r="F7" s="16">
        <f t="shared" si="1"/>
        <v>50000</v>
      </c>
    </row>
    <row r="8" spans="1:6" ht="21" customHeight="1">
      <c r="A8" s="9">
        <v>6</v>
      </c>
      <c r="B8" s="34" t="s">
        <v>21</v>
      </c>
      <c r="C8" s="16">
        <f>งานการค้า!H2</f>
        <v>0</v>
      </c>
      <c r="D8" s="16">
        <f>งานการค้า!F36</f>
        <v>0</v>
      </c>
      <c r="E8" s="38" t="e">
        <f t="shared" si="0"/>
        <v>#DIV/0!</v>
      </c>
      <c r="F8" s="16">
        <f t="shared" si="1"/>
        <v>0</v>
      </c>
    </row>
    <row r="9" spans="1:6" ht="21" customHeight="1">
      <c r="A9" s="9">
        <v>7</v>
      </c>
      <c r="B9" s="9" t="s">
        <v>87</v>
      </c>
      <c r="C9" s="16">
        <f>สวนสมเด็จ!H2</f>
        <v>2954800</v>
      </c>
      <c r="D9" s="16">
        <f>สวนสมเด็จ!F36</f>
        <v>115290</v>
      </c>
      <c r="E9" s="38">
        <f t="shared" si="0"/>
        <v>3.9017869229727902</v>
      </c>
      <c r="F9" s="16">
        <f t="shared" si="1"/>
        <v>2839510</v>
      </c>
    </row>
    <row r="10" spans="1:6" ht="21" customHeight="1">
      <c r="A10" s="9">
        <v>8</v>
      </c>
      <c r="B10" s="9" t="s">
        <v>83</v>
      </c>
      <c r="C10" s="16">
        <f>สถานศึกษาเล็ก!H2</f>
        <v>400000</v>
      </c>
      <c r="D10" s="16">
        <f>สถานศึกษาเล็ก!F36</f>
        <v>50000</v>
      </c>
      <c r="E10" s="38">
        <f t="shared" si="0"/>
        <v>12.5</v>
      </c>
      <c r="F10" s="16">
        <f t="shared" si="1"/>
        <v>350000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K7" sqref="K7"/>
    </sheetView>
  </sheetViews>
  <sheetFormatPr defaultColWidth="9" defaultRowHeight="20.100000000000001" customHeight="1"/>
  <cols>
    <col min="1" max="1" width="3.375" style="1" customWidth="1"/>
    <col min="2" max="2" width="8.625" style="1" bestFit="1" customWidth="1"/>
    <col min="3" max="3" width="6.75" style="1" bestFit="1" customWidth="1"/>
    <col min="4" max="4" width="9.75" style="1" bestFit="1" customWidth="1"/>
    <col min="5" max="5" width="27" style="1" customWidth="1"/>
    <col min="6" max="16384" width="9" style="1"/>
  </cols>
  <sheetData>
    <row r="1" spans="1:8" ht="20.100000000000001" customHeight="1">
      <c r="E1" s="2" t="s">
        <v>88</v>
      </c>
    </row>
    <row r="2" spans="1:8" ht="20.100000000000001" customHeight="1">
      <c r="F2" s="44" t="s">
        <v>76</v>
      </c>
      <c r="G2" s="44"/>
      <c r="H2" s="3">
        <f>SUM('[1]งปม รายจ่าย'!$F$144:$F$145)</f>
        <v>85000</v>
      </c>
    </row>
    <row r="3" spans="1:8" ht="20.100000000000001" customHeight="1">
      <c r="A3" s="45" t="s">
        <v>0</v>
      </c>
      <c r="B3" s="46" t="s">
        <v>1</v>
      </c>
      <c r="C3" s="4" t="s">
        <v>77</v>
      </c>
      <c r="D3" s="47" t="s">
        <v>78</v>
      </c>
      <c r="E3" s="47" t="s">
        <v>79</v>
      </c>
      <c r="F3" s="49" t="s">
        <v>3</v>
      </c>
      <c r="G3" s="49"/>
      <c r="H3" s="49"/>
    </row>
    <row r="4" spans="1:8" ht="20.100000000000001" customHeight="1">
      <c r="A4" s="45"/>
      <c r="B4" s="46"/>
      <c r="C4" s="5" t="s">
        <v>2</v>
      </c>
      <c r="D4" s="48"/>
      <c r="E4" s="48"/>
      <c r="F4" s="6" t="s">
        <v>4</v>
      </c>
      <c r="G4" s="7" t="s">
        <v>5</v>
      </c>
      <c r="H4" s="7" t="s">
        <v>6</v>
      </c>
    </row>
    <row r="5" spans="1:8" ht="20.100000000000001" customHeight="1">
      <c r="A5" s="8">
        <v>1</v>
      </c>
      <c r="B5" s="9" t="s">
        <v>25</v>
      </c>
      <c r="C5" s="10"/>
      <c r="D5" s="10" t="s">
        <v>26</v>
      </c>
      <c r="E5" s="11" t="s">
        <v>27</v>
      </c>
      <c r="F5" s="12">
        <v>700</v>
      </c>
      <c r="G5" s="13">
        <f>F5</f>
        <v>700</v>
      </c>
      <c r="H5" s="14">
        <f>$H$2-G5</f>
        <v>84300</v>
      </c>
    </row>
    <row r="6" spans="1:8" ht="20.100000000000001" customHeight="1">
      <c r="A6" s="15">
        <v>2</v>
      </c>
      <c r="B6" s="9" t="s">
        <v>32</v>
      </c>
      <c r="C6" s="10"/>
      <c r="D6" s="10" t="s">
        <v>26</v>
      </c>
      <c r="E6" s="11" t="s">
        <v>33</v>
      </c>
      <c r="F6" s="12">
        <v>7700</v>
      </c>
      <c r="G6" s="16">
        <f>G5+F6</f>
        <v>8400</v>
      </c>
      <c r="H6" s="14">
        <f t="shared" ref="H6:H35" si="0">$H$2-G6</f>
        <v>76600</v>
      </c>
    </row>
    <row r="7" spans="1:8" ht="20.100000000000001" customHeight="1">
      <c r="A7" s="15">
        <v>3</v>
      </c>
      <c r="B7" s="9" t="s">
        <v>37</v>
      </c>
      <c r="C7" s="10" t="s">
        <v>34</v>
      </c>
      <c r="D7" s="10" t="s">
        <v>26</v>
      </c>
      <c r="E7" s="11" t="s">
        <v>38</v>
      </c>
      <c r="F7" s="12">
        <v>4900</v>
      </c>
      <c r="G7" s="16">
        <f t="shared" ref="G7:G35" si="1">G6+F7</f>
        <v>13300</v>
      </c>
      <c r="H7" s="14">
        <f t="shared" si="0"/>
        <v>71700</v>
      </c>
    </row>
    <row r="8" spans="1:8" ht="20.100000000000001" customHeight="1">
      <c r="A8" s="15">
        <v>4</v>
      </c>
      <c r="B8" s="9" t="s">
        <v>67</v>
      </c>
      <c r="C8" s="10"/>
      <c r="D8" s="10" t="s">
        <v>26</v>
      </c>
      <c r="E8" s="23" t="s">
        <v>53</v>
      </c>
      <c r="F8" s="12">
        <v>4375</v>
      </c>
      <c r="G8" s="16">
        <f t="shared" si="1"/>
        <v>17675</v>
      </c>
      <c r="H8" s="14">
        <f t="shared" si="0"/>
        <v>67325</v>
      </c>
    </row>
    <row r="9" spans="1:8" ht="20.100000000000001" customHeight="1">
      <c r="A9" s="15">
        <v>5</v>
      </c>
      <c r="B9" s="9" t="s">
        <v>68</v>
      </c>
      <c r="C9" s="10" t="s">
        <v>69</v>
      </c>
      <c r="D9" s="10" t="s">
        <v>26</v>
      </c>
      <c r="E9" s="11" t="s">
        <v>70</v>
      </c>
      <c r="F9" s="12">
        <v>3150</v>
      </c>
      <c r="G9" s="16">
        <f t="shared" si="1"/>
        <v>20825</v>
      </c>
      <c r="H9" s="14">
        <f t="shared" si="0"/>
        <v>64175</v>
      </c>
    </row>
    <row r="10" spans="1:8" ht="20.100000000000001" customHeight="1">
      <c r="A10" s="15">
        <v>6</v>
      </c>
      <c r="B10" s="9" t="s">
        <v>73</v>
      </c>
      <c r="C10" s="10"/>
      <c r="D10" s="10" t="s">
        <v>74</v>
      </c>
      <c r="E10" s="11" t="s">
        <v>75</v>
      </c>
      <c r="F10" s="12">
        <v>5000</v>
      </c>
      <c r="G10" s="16">
        <f t="shared" si="1"/>
        <v>25825</v>
      </c>
      <c r="H10" s="14">
        <f t="shared" si="0"/>
        <v>59175</v>
      </c>
    </row>
    <row r="11" spans="1:8" ht="20.100000000000001" customHeight="1">
      <c r="A11" s="15">
        <v>7</v>
      </c>
      <c r="B11" s="9"/>
      <c r="C11" s="10"/>
      <c r="D11" s="10"/>
      <c r="E11" s="11"/>
      <c r="F11" s="12"/>
      <c r="G11" s="16">
        <f t="shared" si="1"/>
        <v>25825</v>
      </c>
      <c r="H11" s="14">
        <f t="shared" si="0"/>
        <v>59175</v>
      </c>
    </row>
    <row r="12" spans="1:8" ht="20.100000000000001" customHeight="1">
      <c r="A12" s="15">
        <v>8</v>
      </c>
      <c r="B12" s="17"/>
      <c r="C12" s="18"/>
      <c r="D12" s="18"/>
      <c r="E12" s="19"/>
      <c r="F12" s="12"/>
      <c r="G12" s="16">
        <f t="shared" si="1"/>
        <v>25825</v>
      </c>
      <c r="H12" s="14">
        <f t="shared" si="0"/>
        <v>59175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25825</v>
      </c>
      <c r="H13" s="14">
        <f t="shared" si="0"/>
        <v>59175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25825</v>
      </c>
      <c r="H14" s="14">
        <f t="shared" si="0"/>
        <v>59175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25825</v>
      </c>
      <c r="H15" s="14">
        <f t="shared" si="0"/>
        <v>59175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25825</v>
      </c>
      <c r="H16" s="14">
        <f t="shared" si="0"/>
        <v>59175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25825</v>
      </c>
      <c r="H17" s="14">
        <f t="shared" si="0"/>
        <v>59175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25825</v>
      </c>
      <c r="H18" s="14">
        <f t="shared" si="0"/>
        <v>59175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25825</v>
      </c>
      <c r="H19" s="14">
        <f t="shared" si="0"/>
        <v>59175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25825</v>
      </c>
      <c r="H20" s="14">
        <f t="shared" si="0"/>
        <v>59175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25825</v>
      </c>
      <c r="H21" s="14">
        <f t="shared" si="0"/>
        <v>59175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25825</v>
      </c>
      <c r="H22" s="14">
        <f t="shared" si="0"/>
        <v>59175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25825</v>
      </c>
      <c r="H23" s="14">
        <f t="shared" si="0"/>
        <v>59175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25825</v>
      </c>
      <c r="H24" s="14">
        <f t="shared" si="0"/>
        <v>59175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25825</v>
      </c>
      <c r="H25" s="14">
        <f t="shared" si="0"/>
        <v>59175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25825</v>
      </c>
      <c r="H26" s="14">
        <f t="shared" si="0"/>
        <v>59175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25825</v>
      </c>
      <c r="H27" s="14">
        <f t="shared" si="0"/>
        <v>59175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25825</v>
      </c>
      <c r="H28" s="14">
        <f t="shared" si="0"/>
        <v>59175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25825</v>
      </c>
      <c r="H29" s="14">
        <f t="shared" si="0"/>
        <v>59175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25825</v>
      </c>
      <c r="H30" s="14">
        <f t="shared" si="0"/>
        <v>59175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25825</v>
      </c>
      <c r="H31" s="14">
        <f t="shared" si="0"/>
        <v>59175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25825</v>
      </c>
      <c r="H32" s="14">
        <f t="shared" si="0"/>
        <v>59175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25825</v>
      </c>
      <c r="H33" s="14">
        <f t="shared" si="0"/>
        <v>59175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25825</v>
      </c>
      <c r="H34" s="14">
        <f t="shared" si="0"/>
        <v>59175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25825</v>
      </c>
      <c r="H35" s="14">
        <f t="shared" si="0"/>
        <v>59175</v>
      </c>
    </row>
    <row r="36" spans="1:8" ht="20.100000000000001" customHeight="1">
      <c r="A36" s="41" t="s">
        <v>5</v>
      </c>
      <c r="B36" s="42"/>
      <c r="C36" s="42"/>
      <c r="D36" s="42"/>
      <c r="E36" s="43"/>
      <c r="F36" s="12">
        <f>SUM(F5:F35)</f>
        <v>25825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1" customWidth="1"/>
    <col min="2" max="2" width="7.125" style="1" bestFit="1" customWidth="1"/>
    <col min="3" max="3" width="8.25" style="1" bestFit="1" customWidth="1"/>
    <col min="4" max="4" width="9.75" style="1" bestFit="1" customWidth="1"/>
    <col min="5" max="5" width="27" style="1" customWidth="1"/>
    <col min="6" max="6" width="9.625" style="1" bestFit="1" customWidth="1"/>
    <col min="7" max="16384" width="9" style="1"/>
  </cols>
  <sheetData>
    <row r="1" spans="1:8" ht="20.100000000000001" customHeight="1">
      <c r="E1" s="2" t="s">
        <v>7</v>
      </c>
    </row>
    <row r="2" spans="1:8" ht="20.100000000000001" customHeight="1">
      <c r="F2" s="44" t="s">
        <v>76</v>
      </c>
      <c r="G2" s="44"/>
      <c r="H2" s="3">
        <f>'[1]งปม รายจ่าย'!$F$146</f>
        <v>150000</v>
      </c>
    </row>
    <row r="3" spans="1:8" ht="20.100000000000001" customHeight="1">
      <c r="A3" s="45" t="s">
        <v>0</v>
      </c>
      <c r="B3" s="46" t="s">
        <v>1</v>
      </c>
      <c r="C3" s="4" t="s">
        <v>77</v>
      </c>
      <c r="D3" s="47" t="s">
        <v>78</v>
      </c>
      <c r="E3" s="47" t="s">
        <v>79</v>
      </c>
      <c r="F3" s="49" t="s">
        <v>3</v>
      </c>
      <c r="G3" s="49"/>
      <c r="H3" s="49"/>
    </row>
    <row r="4" spans="1:8" ht="20.100000000000001" customHeight="1">
      <c r="A4" s="45"/>
      <c r="B4" s="46"/>
      <c r="C4" s="5" t="s">
        <v>2</v>
      </c>
      <c r="D4" s="48"/>
      <c r="E4" s="48"/>
      <c r="F4" s="6" t="s">
        <v>4</v>
      </c>
      <c r="G4" s="7" t="s">
        <v>5</v>
      </c>
      <c r="H4" s="7" t="s">
        <v>6</v>
      </c>
    </row>
    <row r="5" spans="1:8" ht="20.100000000000001" customHeight="1">
      <c r="A5" s="8">
        <v>1</v>
      </c>
      <c r="B5" s="28" t="s">
        <v>8</v>
      </c>
      <c r="C5" s="29" t="s">
        <v>9</v>
      </c>
      <c r="D5" s="29" t="s">
        <v>10</v>
      </c>
      <c r="E5" s="30" t="s">
        <v>11</v>
      </c>
      <c r="F5" s="12">
        <v>4000</v>
      </c>
      <c r="G5" s="13">
        <f>F5</f>
        <v>4000</v>
      </c>
      <c r="H5" s="14">
        <f>$H$2-G5</f>
        <v>146000</v>
      </c>
    </row>
    <row r="6" spans="1:8" ht="20.100000000000001" customHeight="1">
      <c r="A6" s="15">
        <v>2</v>
      </c>
      <c r="B6" s="28" t="s">
        <v>65</v>
      </c>
      <c r="C6" s="29"/>
      <c r="D6" s="29" t="s">
        <v>10</v>
      </c>
      <c r="E6" s="30" t="s">
        <v>66</v>
      </c>
      <c r="F6" s="12">
        <v>12000</v>
      </c>
      <c r="G6" s="16">
        <f>G5+F6</f>
        <v>16000</v>
      </c>
      <c r="H6" s="14">
        <f t="shared" ref="H6:H35" si="0">$H$2-G6</f>
        <v>134000</v>
      </c>
    </row>
    <row r="7" spans="1:8" ht="20.100000000000001" customHeight="1">
      <c r="A7" s="15">
        <v>3</v>
      </c>
      <c r="B7" s="25"/>
      <c r="C7" s="26"/>
      <c r="D7" s="9"/>
      <c r="E7" s="26"/>
      <c r="F7" s="27"/>
      <c r="G7" s="16">
        <f t="shared" ref="G7:G35" si="1">G6+F7</f>
        <v>16000</v>
      </c>
      <c r="H7" s="14">
        <f t="shared" si="0"/>
        <v>134000</v>
      </c>
    </row>
    <row r="8" spans="1:8" ht="20.100000000000001" customHeight="1">
      <c r="A8" s="15">
        <v>4</v>
      </c>
      <c r="B8" s="9"/>
      <c r="C8" s="10"/>
      <c r="D8" s="10"/>
      <c r="E8" s="11"/>
      <c r="F8" s="12"/>
      <c r="G8" s="16">
        <f t="shared" si="1"/>
        <v>16000</v>
      </c>
      <c r="H8" s="14">
        <f t="shared" si="0"/>
        <v>134000</v>
      </c>
    </row>
    <row r="9" spans="1:8" ht="20.100000000000001" customHeight="1">
      <c r="A9" s="15">
        <v>5</v>
      </c>
      <c r="B9" s="9"/>
      <c r="C9" s="10"/>
      <c r="D9" s="10"/>
      <c r="E9" s="11"/>
      <c r="F9" s="12"/>
      <c r="G9" s="16">
        <f t="shared" si="1"/>
        <v>16000</v>
      </c>
      <c r="H9" s="14">
        <f t="shared" si="0"/>
        <v>134000</v>
      </c>
    </row>
    <row r="10" spans="1:8" ht="20.100000000000001" customHeight="1">
      <c r="A10" s="15">
        <v>6</v>
      </c>
      <c r="B10" s="9"/>
      <c r="C10" s="10"/>
      <c r="D10" s="10"/>
      <c r="E10" s="11"/>
      <c r="F10" s="12"/>
      <c r="G10" s="16">
        <f t="shared" si="1"/>
        <v>16000</v>
      </c>
      <c r="H10" s="14">
        <f t="shared" si="0"/>
        <v>134000</v>
      </c>
    </row>
    <row r="11" spans="1:8" ht="20.100000000000001" customHeight="1">
      <c r="A11" s="15">
        <v>7</v>
      </c>
      <c r="B11" s="9"/>
      <c r="C11" s="10"/>
      <c r="D11" s="10"/>
      <c r="E11" s="11"/>
      <c r="F11" s="12"/>
      <c r="G11" s="16">
        <f t="shared" si="1"/>
        <v>16000</v>
      </c>
      <c r="H11" s="14">
        <f t="shared" si="0"/>
        <v>134000</v>
      </c>
    </row>
    <row r="12" spans="1:8" ht="20.100000000000001" customHeight="1">
      <c r="A12" s="15">
        <v>8</v>
      </c>
      <c r="B12" s="9"/>
      <c r="C12" s="10"/>
      <c r="D12" s="10"/>
      <c r="E12" s="11"/>
      <c r="F12" s="12"/>
      <c r="G12" s="16">
        <f t="shared" si="1"/>
        <v>16000</v>
      </c>
      <c r="H12" s="14">
        <f t="shared" si="0"/>
        <v>134000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16000</v>
      </c>
      <c r="H13" s="14">
        <f t="shared" si="0"/>
        <v>134000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16000</v>
      </c>
      <c r="H14" s="14">
        <f t="shared" si="0"/>
        <v>134000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16000</v>
      </c>
      <c r="H15" s="14">
        <f t="shared" si="0"/>
        <v>134000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16000</v>
      </c>
      <c r="H16" s="14">
        <f t="shared" si="0"/>
        <v>134000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16000</v>
      </c>
      <c r="H17" s="14">
        <f t="shared" si="0"/>
        <v>134000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16000</v>
      </c>
      <c r="H18" s="14">
        <f t="shared" si="0"/>
        <v>134000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16000</v>
      </c>
      <c r="H19" s="14">
        <f t="shared" si="0"/>
        <v>134000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16000</v>
      </c>
      <c r="H20" s="14">
        <f t="shared" si="0"/>
        <v>134000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16000</v>
      </c>
      <c r="H21" s="14">
        <f t="shared" si="0"/>
        <v>134000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16000</v>
      </c>
      <c r="H22" s="14">
        <f t="shared" si="0"/>
        <v>134000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16000</v>
      </c>
      <c r="H23" s="14">
        <f t="shared" si="0"/>
        <v>134000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16000</v>
      </c>
      <c r="H24" s="14">
        <f t="shared" si="0"/>
        <v>134000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16000</v>
      </c>
      <c r="H25" s="14">
        <f t="shared" si="0"/>
        <v>134000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16000</v>
      </c>
      <c r="H26" s="14">
        <f t="shared" si="0"/>
        <v>134000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16000</v>
      </c>
      <c r="H27" s="14">
        <f t="shared" si="0"/>
        <v>134000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16000</v>
      </c>
      <c r="H28" s="14">
        <f t="shared" si="0"/>
        <v>134000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16000</v>
      </c>
      <c r="H29" s="14">
        <f t="shared" si="0"/>
        <v>134000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16000</v>
      </c>
      <c r="H30" s="14">
        <f t="shared" si="0"/>
        <v>134000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16000</v>
      </c>
      <c r="H31" s="14">
        <f t="shared" si="0"/>
        <v>134000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16000</v>
      </c>
      <c r="H32" s="14">
        <f t="shared" si="0"/>
        <v>134000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16000</v>
      </c>
      <c r="H33" s="14">
        <f t="shared" si="0"/>
        <v>134000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16000</v>
      </c>
      <c r="H34" s="14">
        <f t="shared" si="0"/>
        <v>134000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16000</v>
      </c>
      <c r="H35" s="14">
        <f t="shared" si="0"/>
        <v>134000</v>
      </c>
    </row>
    <row r="36" spans="1:8" ht="20.100000000000001" customHeight="1">
      <c r="A36" s="41" t="s">
        <v>5</v>
      </c>
      <c r="B36" s="42"/>
      <c r="C36" s="42"/>
      <c r="D36" s="42"/>
      <c r="E36" s="43"/>
      <c r="F36" s="12">
        <f>SUM(F5:F35)</f>
        <v>16000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1" customWidth="1"/>
    <col min="2" max="2" width="8.625" style="1" bestFit="1" customWidth="1"/>
    <col min="3" max="3" width="6.75" style="1" bestFit="1" customWidth="1"/>
    <col min="4" max="4" width="11.75" style="1" customWidth="1"/>
    <col min="5" max="5" width="27" style="1" customWidth="1"/>
    <col min="6" max="6" width="9.625" style="1" bestFit="1" customWidth="1"/>
    <col min="7" max="16384" width="9" style="1"/>
  </cols>
  <sheetData>
    <row r="1" spans="1:8" ht="20.100000000000001" customHeight="1">
      <c r="E1" s="2" t="s">
        <v>81</v>
      </c>
    </row>
    <row r="2" spans="1:8" ht="20.100000000000001" customHeight="1">
      <c r="F2" s="44" t="s">
        <v>76</v>
      </c>
      <c r="G2" s="44"/>
      <c r="H2" s="3">
        <f>SUM('[1]งปม รายจ่าย'!$F$148:$F$149)</f>
        <v>200000</v>
      </c>
    </row>
    <row r="3" spans="1:8" ht="20.100000000000001" customHeight="1">
      <c r="A3" s="45" t="s">
        <v>0</v>
      </c>
      <c r="B3" s="46" t="s">
        <v>1</v>
      </c>
      <c r="C3" s="4" t="s">
        <v>77</v>
      </c>
      <c r="D3" s="47" t="s">
        <v>78</v>
      </c>
      <c r="E3" s="47" t="s">
        <v>79</v>
      </c>
      <c r="F3" s="49" t="s">
        <v>3</v>
      </c>
      <c r="G3" s="49"/>
      <c r="H3" s="49"/>
    </row>
    <row r="4" spans="1:8" ht="20.100000000000001" customHeight="1">
      <c r="A4" s="45"/>
      <c r="B4" s="46"/>
      <c r="C4" s="5" t="s">
        <v>2</v>
      </c>
      <c r="D4" s="48"/>
      <c r="E4" s="48"/>
      <c r="F4" s="6" t="s">
        <v>4</v>
      </c>
      <c r="G4" s="7" t="s">
        <v>5</v>
      </c>
      <c r="H4" s="7" t="s">
        <v>6</v>
      </c>
    </row>
    <row r="5" spans="1:8" ht="20.100000000000001" customHeight="1">
      <c r="A5" s="8">
        <v>1</v>
      </c>
      <c r="B5" s="9" t="s">
        <v>35</v>
      </c>
      <c r="C5" s="10" t="s">
        <v>36</v>
      </c>
      <c r="D5" s="10" t="s">
        <v>39</v>
      </c>
      <c r="E5" s="11" t="s">
        <v>45</v>
      </c>
      <c r="F5" s="12">
        <v>14440</v>
      </c>
      <c r="G5" s="13">
        <f>F5</f>
        <v>14440</v>
      </c>
      <c r="H5" s="14">
        <f>$H$2-G5</f>
        <v>185560</v>
      </c>
    </row>
    <row r="6" spans="1:8" ht="20.100000000000001" customHeight="1">
      <c r="A6" s="15">
        <v>2</v>
      </c>
      <c r="B6" s="9" t="s">
        <v>46</v>
      </c>
      <c r="C6" s="10"/>
      <c r="D6" s="10" t="s">
        <v>47</v>
      </c>
      <c r="E6" s="24" t="s">
        <v>48</v>
      </c>
      <c r="F6" s="12">
        <v>9160</v>
      </c>
      <c r="G6" s="16">
        <f>G5+F6</f>
        <v>23600</v>
      </c>
      <c r="H6" s="14">
        <f t="shared" ref="H6:H35" si="0">$H$2-G6</f>
        <v>176400</v>
      </c>
    </row>
    <row r="7" spans="1:8" ht="20.100000000000001" customHeight="1">
      <c r="A7" s="15">
        <v>3</v>
      </c>
      <c r="B7" s="9" t="s">
        <v>51</v>
      </c>
      <c r="C7" s="10"/>
      <c r="D7" s="10" t="s">
        <v>39</v>
      </c>
      <c r="E7" s="11" t="s">
        <v>52</v>
      </c>
      <c r="F7" s="12">
        <v>34430</v>
      </c>
      <c r="G7" s="16">
        <f t="shared" ref="G7:G35" si="1">G6+F7</f>
        <v>58030</v>
      </c>
      <c r="H7" s="14">
        <f t="shared" si="0"/>
        <v>141970</v>
      </c>
    </row>
    <row r="8" spans="1:8" ht="20.100000000000001" customHeight="1">
      <c r="A8" s="15">
        <v>4</v>
      </c>
      <c r="B8" s="9" t="s">
        <v>57</v>
      </c>
      <c r="C8" s="10"/>
      <c r="D8" s="10" t="s">
        <v>58</v>
      </c>
      <c r="E8" s="11" t="s">
        <v>59</v>
      </c>
      <c r="F8" s="12">
        <v>3160</v>
      </c>
      <c r="G8" s="16">
        <f t="shared" si="1"/>
        <v>61190</v>
      </c>
      <c r="H8" s="14">
        <f t="shared" si="0"/>
        <v>138810</v>
      </c>
    </row>
    <row r="9" spans="1:8" ht="20.100000000000001" customHeight="1">
      <c r="A9" s="15">
        <v>5</v>
      </c>
      <c r="B9" s="9" t="s">
        <v>57</v>
      </c>
      <c r="C9" s="10"/>
      <c r="D9" s="10" t="s">
        <v>60</v>
      </c>
      <c r="E9" s="11" t="s">
        <v>61</v>
      </c>
      <c r="F9" s="12">
        <v>3660</v>
      </c>
      <c r="G9" s="16">
        <f t="shared" si="1"/>
        <v>64850</v>
      </c>
      <c r="H9" s="14">
        <f t="shared" si="0"/>
        <v>135150</v>
      </c>
    </row>
    <row r="10" spans="1:8" ht="20.100000000000001" customHeight="1">
      <c r="A10" s="15">
        <v>6</v>
      </c>
      <c r="B10" s="9" t="s">
        <v>57</v>
      </c>
      <c r="C10" s="10"/>
      <c r="D10" s="10" t="s">
        <v>62</v>
      </c>
      <c r="E10" s="11" t="s">
        <v>63</v>
      </c>
      <c r="F10" s="12">
        <v>30000</v>
      </c>
      <c r="G10" s="16">
        <f t="shared" si="1"/>
        <v>94850</v>
      </c>
      <c r="H10" s="14">
        <f t="shared" si="0"/>
        <v>105150</v>
      </c>
    </row>
    <row r="11" spans="1:8" ht="20.100000000000001" customHeight="1">
      <c r="A11" s="15">
        <v>7</v>
      </c>
      <c r="B11" s="9" t="s">
        <v>57</v>
      </c>
      <c r="C11" s="10"/>
      <c r="D11" s="10" t="s">
        <v>62</v>
      </c>
      <c r="E11" s="11" t="s">
        <v>64</v>
      </c>
      <c r="F11" s="12">
        <v>18000</v>
      </c>
      <c r="G11" s="16">
        <f t="shared" si="1"/>
        <v>112850</v>
      </c>
      <c r="H11" s="14">
        <f t="shared" si="0"/>
        <v>87150</v>
      </c>
    </row>
    <row r="12" spans="1:8" ht="20.100000000000001" customHeight="1">
      <c r="A12" s="15">
        <v>8</v>
      </c>
      <c r="B12" s="9" t="s">
        <v>71</v>
      </c>
      <c r="C12" s="10"/>
      <c r="D12" s="10" t="s">
        <v>47</v>
      </c>
      <c r="E12" s="11" t="s">
        <v>72</v>
      </c>
      <c r="F12" s="12">
        <v>6390</v>
      </c>
      <c r="G12" s="16">
        <f t="shared" si="1"/>
        <v>119240</v>
      </c>
      <c r="H12" s="14">
        <f t="shared" si="0"/>
        <v>80760</v>
      </c>
    </row>
    <row r="13" spans="1:8" ht="20.100000000000001" customHeight="1">
      <c r="A13" s="15">
        <v>9</v>
      </c>
      <c r="B13" s="9" t="s">
        <v>89</v>
      </c>
      <c r="C13" s="10"/>
      <c r="D13" s="10" t="s">
        <v>90</v>
      </c>
      <c r="E13" s="11" t="s">
        <v>91</v>
      </c>
      <c r="F13" s="12">
        <v>1340</v>
      </c>
      <c r="G13" s="16">
        <f t="shared" si="1"/>
        <v>120580</v>
      </c>
      <c r="H13" s="14">
        <f t="shared" si="0"/>
        <v>79420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120580</v>
      </c>
      <c r="H14" s="14">
        <f t="shared" si="0"/>
        <v>79420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120580</v>
      </c>
      <c r="H15" s="14">
        <f t="shared" si="0"/>
        <v>79420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120580</v>
      </c>
      <c r="H16" s="14">
        <f t="shared" si="0"/>
        <v>79420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120580</v>
      </c>
      <c r="H17" s="14">
        <f t="shared" si="0"/>
        <v>79420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120580</v>
      </c>
      <c r="H18" s="14">
        <f t="shared" si="0"/>
        <v>79420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120580</v>
      </c>
      <c r="H19" s="14">
        <f t="shared" si="0"/>
        <v>79420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120580</v>
      </c>
      <c r="H20" s="14">
        <f t="shared" si="0"/>
        <v>79420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120580</v>
      </c>
      <c r="H21" s="14">
        <f t="shared" si="0"/>
        <v>79420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120580</v>
      </c>
      <c r="H22" s="14">
        <f t="shared" si="0"/>
        <v>79420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120580</v>
      </c>
      <c r="H23" s="14">
        <f t="shared" si="0"/>
        <v>79420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120580</v>
      </c>
      <c r="H24" s="14">
        <f t="shared" si="0"/>
        <v>79420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120580</v>
      </c>
      <c r="H25" s="14">
        <f t="shared" si="0"/>
        <v>79420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120580</v>
      </c>
      <c r="H26" s="14">
        <f t="shared" si="0"/>
        <v>79420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120580</v>
      </c>
      <c r="H27" s="14">
        <f t="shared" si="0"/>
        <v>79420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120580</v>
      </c>
      <c r="H28" s="14">
        <f t="shared" si="0"/>
        <v>79420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120580</v>
      </c>
      <c r="H29" s="14">
        <f t="shared" si="0"/>
        <v>79420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120580</v>
      </c>
      <c r="H30" s="14">
        <f t="shared" si="0"/>
        <v>79420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120580</v>
      </c>
      <c r="H31" s="14">
        <f t="shared" si="0"/>
        <v>79420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120580</v>
      </c>
      <c r="H32" s="14">
        <f t="shared" si="0"/>
        <v>79420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120580</v>
      </c>
      <c r="H33" s="14">
        <f t="shared" si="0"/>
        <v>79420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120580</v>
      </c>
      <c r="H34" s="14">
        <f t="shared" si="0"/>
        <v>79420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120580</v>
      </c>
      <c r="H35" s="14">
        <f t="shared" si="0"/>
        <v>79420</v>
      </c>
    </row>
    <row r="36" spans="1:8" ht="20.100000000000001" customHeight="1">
      <c r="A36" s="41" t="s">
        <v>5</v>
      </c>
      <c r="B36" s="42"/>
      <c r="C36" s="42"/>
      <c r="D36" s="42"/>
      <c r="E36" s="43"/>
      <c r="F36" s="12">
        <f>SUM(F5:F35)</f>
        <v>120580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1" customWidth="1"/>
    <col min="2" max="2" width="7.125" style="1" bestFit="1" customWidth="1"/>
    <col min="3" max="3" width="8.25" style="1" bestFit="1" customWidth="1"/>
    <col min="4" max="4" width="9.75" style="1" bestFit="1" customWidth="1"/>
    <col min="5" max="5" width="27" style="1" customWidth="1"/>
    <col min="6" max="6" width="9.625" style="1" bestFit="1" customWidth="1"/>
    <col min="7" max="16384" width="9" style="1"/>
  </cols>
  <sheetData>
    <row r="1" spans="1:8" ht="20.100000000000001" customHeight="1">
      <c r="E1" s="2" t="s">
        <v>80</v>
      </c>
    </row>
    <row r="2" spans="1:8" ht="20.100000000000001" customHeight="1">
      <c r="F2" s="44" t="s">
        <v>76</v>
      </c>
      <c r="G2" s="44"/>
      <c r="H2" s="3">
        <f>SUM('[1]งปม รายจ่าย'!$F$151:$F$153)</f>
        <v>185000</v>
      </c>
    </row>
    <row r="3" spans="1:8" ht="20.100000000000001" customHeight="1">
      <c r="A3" s="45" t="s">
        <v>0</v>
      </c>
      <c r="B3" s="46" t="s">
        <v>1</v>
      </c>
      <c r="C3" s="4" t="s">
        <v>77</v>
      </c>
      <c r="D3" s="47" t="s">
        <v>78</v>
      </c>
      <c r="E3" s="47" t="s">
        <v>79</v>
      </c>
      <c r="F3" s="49" t="s">
        <v>3</v>
      </c>
      <c r="G3" s="49"/>
      <c r="H3" s="49"/>
    </row>
    <row r="4" spans="1:8" ht="20.100000000000001" customHeight="1">
      <c r="A4" s="45"/>
      <c r="B4" s="46"/>
      <c r="C4" s="5" t="s">
        <v>2</v>
      </c>
      <c r="D4" s="48"/>
      <c r="E4" s="48"/>
      <c r="F4" s="6" t="s">
        <v>4</v>
      </c>
      <c r="G4" s="7" t="s">
        <v>5</v>
      </c>
      <c r="H4" s="7" t="s">
        <v>6</v>
      </c>
    </row>
    <row r="5" spans="1:8" ht="20.100000000000001" customHeight="1">
      <c r="A5" s="8">
        <v>1</v>
      </c>
      <c r="B5" s="25" t="s">
        <v>14</v>
      </c>
      <c r="C5" s="22" t="s">
        <v>13</v>
      </c>
      <c r="D5" s="9"/>
      <c r="E5" s="26" t="s">
        <v>12</v>
      </c>
      <c r="F5" s="27">
        <v>85000</v>
      </c>
      <c r="G5" s="13">
        <f>F5</f>
        <v>85000</v>
      </c>
      <c r="H5" s="14">
        <f>$H$2-G5</f>
        <v>100000</v>
      </c>
    </row>
    <row r="6" spans="1:8" ht="20.100000000000001" customHeight="1">
      <c r="A6" s="15">
        <v>2</v>
      </c>
      <c r="B6" s="25" t="s">
        <v>43</v>
      </c>
      <c r="C6" s="26"/>
      <c r="D6" s="9"/>
      <c r="E6" s="26" t="s">
        <v>44</v>
      </c>
      <c r="F6" s="27">
        <v>24000</v>
      </c>
      <c r="G6" s="16">
        <f>G5+F6</f>
        <v>109000</v>
      </c>
      <c r="H6" s="14">
        <f t="shared" ref="H6:H35" si="0">$H$2-G6</f>
        <v>76000</v>
      </c>
    </row>
    <row r="7" spans="1:8" ht="20.100000000000001" customHeight="1">
      <c r="A7" s="15">
        <v>3</v>
      </c>
      <c r="B7" s="25" t="s">
        <v>49</v>
      </c>
      <c r="C7" s="26"/>
      <c r="D7" s="9"/>
      <c r="E7" s="26" t="s">
        <v>50</v>
      </c>
      <c r="F7" s="27">
        <v>5136</v>
      </c>
      <c r="G7" s="16">
        <f t="shared" ref="G7:G35" si="1">G6+F7</f>
        <v>114136</v>
      </c>
      <c r="H7" s="14">
        <f t="shared" si="0"/>
        <v>70864</v>
      </c>
    </row>
    <row r="8" spans="1:8" ht="20.100000000000001" customHeight="1">
      <c r="A8" s="15">
        <v>4</v>
      </c>
      <c r="B8" s="9"/>
      <c r="C8" s="10"/>
      <c r="D8" s="10"/>
      <c r="E8" s="11"/>
      <c r="F8" s="12"/>
      <c r="G8" s="16">
        <f t="shared" si="1"/>
        <v>114136</v>
      </c>
      <c r="H8" s="14">
        <f t="shared" si="0"/>
        <v>70864</v>
      </c>
    </row>
    <row r="9" spans="1:8" ht="20.100000000000001" customHeight="1">
      <c r="A9" s="15">
        <v>5</v>
      </c>
      <c r="B9" s="9"/>
      <c r="C9" s="10"/>
      <c r="D9" s="10"/>
      <c r="E9" s="11"/>
      <c r="F9" s="12"/>
      <c r="G9" s="16">
        <f t="shared" si="1"/>
        <v>114136</v>
      </c>
      <c r="H9" s="14">
        <f t="shared" si="0"/>
        <v>70864</v>
      </c>
    </row>
    <row r="10" spans="1:8" ht="20.100000000000001" customHeight="1">
      <c r="A10" s="15">
        <v>6</v>
      </c>
      <c r="B10" s="9"/>
      <c r="C10" s="10"/>
      <c r="D10" s="10"/>
      <c r="E10" s="11"/>
      <c r="F10" s="12"/>
      <c r="G10" s="16">
        <f t="shared" si="1"/>
        <v>114136</v>
      </c>
      <c r="H10" s="14">
        <f t="shared" si="0"/>
        <v>70864</v>
      </c>
    </row>
    <row r="11" spans="1:8" ht="20.100000000000001" customHeight="1">
      <c r="A11" s="15">
        <v>7</v>
      </c>
      <c r="B11" s="9"/>
      <c r="C11" s="10"/>
      <c r="D11" s="10"/>
      <c r="E11" s="11"/>
      <c r="F11" s="12"/>
      <c r="G11" s="16">
        <f t="shared" si="1"/>
        <v>114136</v>
      </c>
      <c r="H11" s="14">
        <f t="shared" si="0"/>
        <v>70864</v>
      </c>
    </row>
    <row r="12" spans="1:8" ht="20.100000000000001" customHeight="1">
      <c r="A12" s="15">
        <v>8</v>
      </c>
      <c r="B12" s="9"/>
      <c r="C12" s="10"/>
      <c r="D12" s="10"/>
      <c r="E12" s="11"/>
      <c r="F12" s="12"/>
      <c r="G12" s="16">
        <f t="shared" si="1"/>
        <v>114136</v>
      </c>
      <c r="H12" s="14">
        <f t="shared" si="0"/>
        <v>70864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114136</v>
      </c>
      <c r="H13" s="14">
        <f t="shared" si="0"/>
        <v>70864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114136</v>
      </c>
      <c r="H14" s="14">
        <f t="shared" si="0"/>
        <v>70864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114136</v>
      </c>
      <c r="H15" s="14">
        <f t="shared" si="0"/>
        <v>70864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114136</v>
      </c>
      <c r="H16" s="14">
        <f t="shared" si="0"/>
        <v>70864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114136</v>
      </c>
      <c r="H17" s="14">
        <f t="shared" si="0"/>
        <v>70864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114136</v>
      </c>
      <c r="H18" s="14">
        <f t="shared" si="0"/>
        <v>70864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114136</v>
      </c>
      <c r="H19" s="14">
        <f t="shared" si="0"/>
        <v>70864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114136</v>
      </c>
      <c r="H20" s="14">
        <f t="shared" si="0"/>
        <v>70864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114136</v>
      </c>
      <c r="H21" s="14">
        <f t="shared" si="0"/>
        <v>70864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114136</v>
      </c>
      <c r="H22" s="14">
        <f t="shared" si="0"/>
        <v>70864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114136</v>
      </c>
      <c r="H23" s="14">
        <f t="shared" si="0"/>
        <v>70864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114136</v>
      </c>
      <c r="H24" s="14">
        <f t="shared" si="0"/>
        <v>70864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114136</v>
      </c>
      <c r="H25" s="14">
        <f t="shared" si="0"/>
        <v>70864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114136</v>
      </c>
      <c r="H26" s="14">
        <f t="shared" si="0"/>
        <v>70864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114136</v>
      </c>
      <c r="H27" s="14">
        <f t="shared" si="0"/>
        <v>70864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114136</v>
      </c>
      <c r="H28" s="14">
        <f t="shared" si="0"/>
        <v>70864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114136</v>
      </c>
      <c r="H29" s="14">
        <f t="shared" si="0"/>
        <v>70864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114136</v>
      </c>
      <c r="H30" s="14">
        <f t="shared" si="0"/>
        <v>70864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114136</v>
      </c>
      <c r="H31" s="14">
        <f t="shared" si="0"/>
        <v>70864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114136</v>
      </c>
      <c r="H32" s="14">
        <f t="shared" si="0"/>
        <v>70864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114136</v>
      </c>
      <c r="H33" s="14">
        <f t="shared" si="0"/>
        <v>70864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114136</v>
      </c>
      <c r="H34" s="14">
        <f t="shared" si="0"/>
        <v>70864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114136</v>
      </c>
      <c r="H35" s="14">
        <f t="shared" si="0"/>
        <v>70864</v>
      </c>
    </row>
    <row r="36" spans="1:8" ht="20.100000000000001" customHeight="1">
      <c r="A36" s="41" t="s">
        <v>5</v>
      </c>
      <c r="B36" s="42"/>
      <c r="C36" s="42"/>
      <c r="D36" s="42"/>
      <c r="E36" s="43"/>
      <c r="F36" s="12">
        <f>SUM(F5:F35)</f>
        <v>114136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1" customWidth="1"/>
    <col min="2" max="2" width="7.125" style="1" bestFit="1" customWidth="1"/>
    <col min="3" max="3" width="8.25" style="1" bestFit="1" customWidth="1"/>
    <col min="4" max="4" width="9.75" style="1" bestFit="1" customWidth="1"/>
    <col min="5" max="5" width="27" style="1" customWidth="1"/>
    <col min="6" max="6" width="9.625" style="1" bestFit="1" customWidth="1"/>
    <col min="7" max="16384" width="9" style="1"/>
  </cols>
  <sheetData>
    <row r="1" spans="1:8" ht="20.100000000000001" customHeight="1">
      <c r="E1" s="2" t="s">
        <v>20</v>
      </c>
    </row>
    <row r="2" spans="1:8" ht="20.100000000000001" customHeight="1">
      <c r="F2" s="44" t="s">
        <v>76</v>
      </c>
      <c r="G2" s="44"/>
      <c r="H2" s="3">
        <f>'[1]งปม รายจ่าย'!$F$155</f>
        <v>50000</v>
      </c>
    </row>
    <row r="3" spans="1:8" ht="20.100000000000001" customHeight="1">
      <c r="A3" s="45" t="s">
        <v>0</v>
      </c>
      <c r="B3" s="46" t="s">
        <v>1</v>
      </c>
      <c r="C3" s="4" t="s">
        <v>77</v>
      </c>
      <c r="D3" s="47" t="s">
        <v>78</v>
      </c>
      <c r="E3" s="47" t="s">
        <v>79</v>
      </c>
      <c r="F3" s="49" t="s">
        <v>3</v>
      </c>
      <c r="G3" s="49"/>
      <c r="H3" s="49"/>
    </row>
    <row r="4" spans="1:8" ht="20.100000000000001" customHeight="1">
      <c r="A4" s="45"/>
      <c r="B4" s="46"/>
      <c r="C4" s="5" t="s">
        <v>2</v>
      </c>
      <c r="D4" s="48"/>
      <c r="E4" s="48"/>
      <c r="F4" s="6" t="s">
        <v>4</v>
      </c>
      <c r="G4" s="7" t="s">
        <v>5</v>
      </c>
      <c r="H4" s="7" t="s">
        <v>6</v>
      </c>
    </row>
    <row r="5" spans="1:8" ht="20.100000000000001" customHeight="1">
      <c r="A5" s="8">
        <v>1</v>
      </c>
      <c r="B5" s="25"/>
      <c r="C5" s="22"/>
      <c r="D5" s="9"/>
      <c r="E5" s="26"/>
      <c r="F5" s="27"/>
      <c r="G5" s="13">
        <f>F5</f>
        <v>0</v>
      </c>
      <c r="H5" s="14">
        <f>$H$2-G5</f>
        <v>50000</v>
      </c>
    </row>
    <row r="6" spans="1:8" ht="20.100000000000001" customHeight="1">
      <c r="A6" s="15">
        <v>2</v>
      </c>
      <c r="B6" s="25"/>
      <c r="C6" s="26"/>
      <c r="D6" s="9"/>
      <c r="E6" s="26"/>
      <c r="F6" s="27"/>
      <c r="G6" s="16">
        <f>G5+F6</f>
        <v>0</v>
      </c>
      <c r="H6" s="14">
        <f t="shared" ref="H6:H35" si="0">$H$2-G6</f>
        <v>50000</v>
      </c>
    </row>
    <row r="7" spans="1:8" ht="20.100000000000001" customHeight="1">
      <c r="A7" s="15">
        <v>3</v>
      </c>
      <c r="B7" s="25"/>
      <c r="C7" s="26"/>
      <c r="D7" s="9"/>
      <c r="E7" s="26"/>
      <c r="F7" s="27"/>
      <c r="G7" s="16">
        <f t="shared" ref="G7:G35" si="1">G6+F7</f>
        <v>0</v>
      </c>
      <c r="H7" s="14">
        <f t="shared" si="0"/>
        <v>50000</v>
      </c>
    </row>
    <row r="8" spans="1:8" ht="20.100000000000001" customHeight="1">
      <c r="A8" s="15">
        <v>4</v>
      </c>
      <c r="B8" s="9"/>
      <c r="C8" s="10"/>
      <c r="D8" s="10"/>
      <c r="E8" s="11"/>
      <c r="F8" s="12"/>
      <c r="G8" s="16">
        <f t="shared" si="1"/>
        <v>0</v>
      </c>
      <c r="H8" s="14">
        <f t="shared" si="0"/>
        <v>50000</v>
      </c>
    </row>
    <row r="9" spans="1:8" ht="20.100000000000001" customHeight="1">
      <c r="A9" s="15">
        <v>5</v>
      </c>
      <c r="B9" s="9"/>
      <c r="C9" s="10"/>
      <c r="D9" s="10"/>
      <c r="E9" s="11"/>
      <c r="F9" s="12"/>
      <c r="G9" s="16">
        <f t="shared" si="1"/>
        <v>0</v>
      </c>
      <c r="H9" s="14">
        <f t="shared" si="0"/>
        <v>50000</v>
      </c>
    </row>
    <row r="10" spans="1:8" ht="20.100000000000001" customHeight="1">
      <c r="A10" s="15">
        <v>6</v>
      </c>
      <c r="B10" s="9"/>
      <c r="C10" s="10"/>
      <c r="D10" s="10"/>
      <c r="E10" s="11"/>
      <c r="F10" s="12"/>
      <c r="G10" s="16">
        <f t="shared" si="1"/>
        <v>0</v>
      </c>
      <c r="H10" s="14">
        <f t="shared" si="0"/>
        <v>50000</v>
      </c>
    </row>
    <row r="11" spans="1:8" ht="20.100000000000001" customHeight="1">
      <c r="A11" s="15">
        <v>7</v>
      </c>
      <c r="B11" s="9"/>
      <c r="C11" s="10"/>
      <c r="D11" s="10"/>
      <c r="E11" s="11"/>
      <c r="F11" s="12"/>
      <c r="G11" s="16">
        <f t="shared" si="1"/>
        <v>0</v>
      </c>
      <c r="H11" s="14">
        <f t="shared" si="0"/>
        <v>50000</v>
      </c>
    </row>
    <row r="12" spans="1:8" ht="20.100000000000001" customHeight="1">
      <c r="A12" s="15">
        <v>8</v>
      </c>
      <c r="B12" s="9"/>
      <c r="C12" s="10"/>
      <c r="D12" s="10"/>
      <c r="E12" s="11"/>
      <c r="F12" s="12"/>
      <c r="G12" s="16">
        <f t="shared" si="1"/>
        <v>0</v>
      </c>
      <c r="H12" s="14">
        <f t="shared" si="0"/>
        <v>50000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0</v>
      </c>
      <c r="H13" s="14">
        <f t="shared" si="0"/>
        <v>50000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0</v>
      </c>
      <c r="H14" s="14">
        <f t="shared" si="0"/>
        <v>50000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0</v>
      </c>
      <c r="H15" s="14">
        <f t="shared" si="0"/>
        <v>50000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0</v>
      </c>
      <c r="H16" s="14">
        <f t="shared" si="0"/>
        <v>50000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0</v>
      </c>
      <c r="H17" s="14">
        <f t="shared" si="0"/>
        <v>50000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0</v>
      </c>
      <c r="H18" s="14">
        <f t="shared" si="0"/>
        <v>50000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0</v>
      </c>
      <c r="H19" s="14">
        <f t="shared" si="0"/>
        <v>50000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0</v>
      </c>
      <c r="H20" s="14">
        <f t="shared" si="0"/>
        <v>50000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0</v>
      </c>
      <c r="H21" s="14">
        <f t="shared" si="0"/>
        <v>50000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0</v>
      </c>
      <c r="H22" s="14">
        <f t="shared" si="0"/>
        <v>50000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0</v>
      </c>
      <c r="H23" s="14">
        <f t="shared" si="0"/>
        <v>50000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0</v>
      </c>
      <c r="H24" s="14">
        <f t="shared" si="0"/>
        <v>50000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0</v>
      </c>
      <c r="H25" s="14">
        <f t="shared" si="0"/>
        <v>50000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0</v>
      </c>
      <c r="H26" s="14">
        <f t="shared" si="0"/>
        <v>50000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0</v>
      </c>
      <c r="H27" s="14">
        <f t="shared" si="0"/>
        <v>50000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0</v>
      </c>
      <c r="H28" s="14">
        <f t="shared" si="0"/>
        <v>50000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0</v>
      </c>
      <c r="H29" s="14">
        <f t="shared" si="0"/>
        <v>50000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0</v>
      </c>
      <c r="H30" s="14">
        <f t="shared" si="0"/>
        <v>50000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0</v>
      </c>
      <c r="H31" s="14">
        <f t="shared" si="0"/>
        <v>50000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0</v>
      </c>
      <c r="H32" s="14">
        <f t="shared" si="0"/>
        <v>50000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0</v>
      </c>
      <c r="H33" s="14">
        <f t="shared" si="0"/>
        <v>50000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0</v>
      </c>
      <c r="H34" s="14">
        <f t="shared" si="0"/>
        <v>50000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0</v>
      </c>
      <c r="H35" s="14">
        <f t="shared" si="0"/>
        <v>50000</v>
      </c>
    </row>
    <row r="36" spans="1:8" ht="20.100000000000001" customHeight="1">
      <c r="A36" s="41" t="s">
        <v>5</v>
      </c>
      <c r="B36" s="42"/>
      <c r="C36" s="42"/>
      <c r="D36" s="42"/>
      <c r="E36" s="43"/>
      <c r="F36" s="12">
        <f>SUM(F5:F35)</f>
        <v>0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" sqref="F3:H3"/>
    </sheetView>
  </sheetViews>
  <sheetFormatPr defaultColWidth="9" defaultRowHeight="20.100000000000001" customHeight="1"/>
  <cols>
    <col min="1" max="1" width="4.25" style="1" customWidth="1"/>
    <col min="2" max="2" width="7.125" style="1" bestFit="1" customWidth="1"/>
    <col min="3" max="3" width="8.25" style="1" bestFit="1" customWidth="1"/>
    <col min="4" max="4" width="9.75" style="1" bestFit="1" customWidth="1"/>
    <col min="5" max="5" width="27" style="1" customWidth="1"/>
    <col min="6" max="6" width="9.625" style="1" bestFit="1" customWidth="1"/>
    <col min="7" max="16384" width="9" style="1"/>
  </cols>
  <sheetData>
    <row r="1" spans="1:8" ht="20.100000000000001" customHeight="1">
      <c r="E1" s="2" t="s">
        <v>86</v>
      </c>
    </row>
    <row r="2" spans="1:8" ht="20.100000000000001" customHeight="1">
      <c r="F2" s="44" t="s">
        <v>76</v>
      </c>
      <c r="G2" s="44"/>
      <c r="H2" s="3">
        <f>'[1]งปม รายจ่าย'!$F$156</f>
        <v>0</v>
      </c>
    </row>
    <row r="3" spans="1:8" ht="20.100000000000001" customHeight="1">
      <c r="A3" s="45" t="s">
        <v>0</v>
      </c>
      <c r="B3" s="46" t="s">
        <v>1</v>
      </c>
      <c r="C3" s="4" t="s">
        <v>77</v>
      </c>
      <c r="D3" s="47" t="s">
        <v>78</v>
      </c>
      <c r="E3" s="47" t="s">
        <v>79</v>
      </c>
      <c r="F3" s="49" t="s">
        <v>3</v>
      </c>
      <c r="G3" s="49"/>
      <c r="H3" s="49"/>
    </row>
    <row r="4" spans="1:8" ht="20.100000000000001" customHeight="1">
      <c r="A4" s="45"/>
      <c r="B4" s="46"/>
      <c r="C4" s="5" t="s">
        <v>2</v>
      </c>
      <c r="D4" s="48"/>
      <c r="E4" s="48"/>
      <c r="F4" s="6" t="s">
        <v>4</v>
      </c>
      <c r="G4" s="7" t="s">
        <v>5</v>
      </c>
      <c r="H4" s="7" t="s">
        <v>6</v>
      </c>
    </row>
    <row r="5" spans="1:8" ht="20.100000000000001" customHeight="1">
      <c r="A5" s="8">
        <v>1</v>
      </c>
      <c r="B5" s="25"/>
      <c r="C5" s="22"/>
      <c r="D5" s="9"/>
      <c r="E5" s="26"/>
      <c r="F5" s="27"/>
      <c r="G5" s="13">
        <f>F5</f>
        <v>0</v>
      </c>
      <c r="H5" s="14">
        <f>$H$2-G5</f>
        <v>0</v>
      </c>
    </row>
    <row r="6" spans="1:8" ht="20.100000000000001" customHeight="1">
      <c r="A6" s="15">
        <v>2</v>
      </c>
      <c r="B6" s="25"/>
      <c r="C6" s="26"/>
      <c r="D6" s="9"/>
      <c r="E6" s="26"/>
      <c r="F6" s="27"/>
      <c r="G6" s="16">
        <f>G5+F6</f>
        <v>0</v>
      </c>
      <c r="H6" s="14">
        <f t="shared" ref="H6:H35" si="0">$H$2-G6</f>
        <v>0</v>
      </c>
    </row>
    <row r="7" spans="1:8" ht="20.100000000000001" customHeight="1">
      <c r="A7" s="15">
        <v>3</v>
      </c>
      <c r="B7" s="25"/>
      <c r="C7" s="26"/>
      <c r="D7" s="9"/>
      <c r="E7" s="26"/>
      <c r="F7" s="27"/>
      <c r="G7" s="16">
        <f t="shared" ref="G7:G35" si="1">G6+F7</f>
        <v>0</v>
      </c>
      <c r="H7" s="14">
        <f t="shared" si="0"/>
        <v>0</v>
      </c>
    </row>
    <row r="8" spans="1:8" ht="20.100000000000001" customHeight="1">
      <c r="A8" s="15">
        <v>4</v>
      </c>
      <c r="B8" s="9"/>
      <c r="C8" s="10"/>
      <c r="D8" s="10"/>
      <c r="E8" s="11"/>
      <c r="F8" s="12"/>
      <c r="G8" s="16">
        <f t="shared" si="1"/>
        <v>0</v>
      </c>
      <c r="H8" s="14">
        <f t="shared" si="0"/>
        <v>0</v>
      </c>
    </row>
    <row r="9" spans="1:8" ht="20.100000000000001" customHeight="1">
      <c r="A9" s="15">
        <v>5</v>
      </c>
      <c r="B9" s="9"/>
      <c r="C9" s="10"/>
      <c r="D9" s="10"/>
      <c r="E9" s="11"/>
      <c r="F9" s="12"/>
      <c r="G9" s="16">
        <f t="shared" si="1"/>
        <v>0</v>
      </c>
      <c r="H9" s="14">
        <f t="shared" si="0"/>
        <v>0</v>
      </c>
    </row>
    <row r="10" spans="1:8" ht="20.100000000000001" customHeight="1">
      <c r="A10" s="15">
        <v>6</v>
      </c>
      <c r="B10" s="9"/>
      <c r="C10" s="10"/>
      <c r="D10" s="10"/>
      <c r="E10" s="11"/>
      <c r="F10" s="12"/>
      <c r="G10" s="16">
        <f t="shared" si="1"/>
        <v>0</v>
      </c>
      <c r="H10" s="14">
        <f t="shared" si="0"/>
        <v>0</v>
      </c>
    </row>
    <row r="11" spans="1:8" ht="20.100000000000001" customHeight="1">
      <c r="A11" s="15">
        <v>7</v>
      </c>
      <c r="B11" s="9"/>
      <c r="C11" s="10"/>
      <c r="D11" s="10"/>
      <c r="E11" s="11"/>
      <c r="F11" s="12"/>
      <c r="G11" s="16">
        <f t="shared" si="1"/>
        <v>0</v>
      </c>
      <c r="H11" s="14">
        <f t="shared" si="0"/>
        <v>0</v>
      </c>
    </row>
    <row r="12" spans="1:8" ht="20.100000000000001" customHeight="1">
      <c r="A12" s="15">
        <v>8</v>
      </c>
      <c r="B12" s="9"/>
      <c r="C12" s="10"/>
      <c r="D12" s="10"/>
      <c r="E12" s="11"/>
      <c r="F12" s="12"/>
      <c r="G12" s="16">
        <f t="shared" si="1"/>
        <v>0</v>
      </c>
      <c r="H12" s="14">
        <f t="shared" si="0"/>
        <v>0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0</v>
      </c>
      <c r="H13" s="14">
        <f t="shared" si="0"/>
        <v>0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0</v>
      </c>
      <c r="H14" s="14">
        <f t="shared" si="0"/>
        <v>0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0</v>
      </c>
      <c r="H15" s="14">
        <f t="shared" si="0"/>
        <v>0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0</v>
      </c>
      <c r="H16" s="14">
        <f t="shared" si="0"/>
        <v>0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0</v>
      </c>
      <c r="H17" s="14">
        <f t="shared" si="0"/>
        <v>0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0</v>
      </c>
      <c r="H18" s="14">
        <f t="shared" si="0"/>
        <v>0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0</v>
      </c>
      <c r="H19" s="14">
        <f t="shared" si="0"/>
        <v>0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0</v>
      </c>
      <c r="H20" s="14">
        <f t="shared" si="0"/>
        <v>0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0</v>
      </c>
      <c r="H21" s="14">
        <f t="shared" si="0"/>
        <v>0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0</v>
      </c>
      <c r="H22" s="14">
        <f t="shared" si="0"/>
        <v>0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0</v>
      </c>
      <c r="H23" s="14">
        <f t="shared" si="0"/>
        <v>0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0</v>
      </c>
      <c r="H24" s="14">
        <f t="shared" si="0"/>
        <v>0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0</v>
      </c>
      <c r="H25" s="14">
        <f t="shared" si="0"/>
        <v>0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0</v>
      </c>
      <c r="H26" s="14">
        <f t="shared" si="0"/>
        <v>0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0</v>
      </c>
      <c r="H27" s="14">
        <f t="shared" si="0"/>
        <v>0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0</v>
      </c>
      <c r="H28" s="14">
        <f t="shared" si="0"/>
        <v>0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0</v>
      </c>
      <c r="H29" s="14">
        <f t="shared" si="0"/>
        <v>0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0</v>
      </c>
      <c r="H30" s="14">
        <f t="shared" si="0"/>
        <v>0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0</v>
      </c>
      <c r="H31" s="14">
        <f t="shared" si="0"/>
        <v>0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0</v>
      </c>
      <c r="H32" s="14">
        <f t="shared" si="0"/>
        <v>0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0</v>
      </c>
      <c r="H33" s="14">
        <f t="shared" si="0"/>
        <v>0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0</v>
      </c>
      <c r="H34" s="14">
        <f t="shared" si="0"/>
        <v>0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0</v>
      </c>
      <c r="H35" s="14">
        <f t="shared" si="0"/>
        <v>0</v>
      </c>
    </row>
    <row r="36" spans="1:8" ht="20.100000000000001" customHeight="1">
      <c r="A36" s="41" t="s">
        <v>5</v>
      </c>
      <c r="B36" s="42"/>
      <c r="C36" s="42"/>
      <c r="D36" s="42"/>
      <c r="E36" s="43"/>
      <c r="F36" s="12">
        <f>SUM(F5:F35)</f>
        <v>0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J9" sqref="J9"/>
    </sheetView>
  </sheetViews>
  <sheetFormatPr defaultColWidth="9" defaultRowHeight="20.100000000000001" customHeight="1"/>
  <cols>
    <col min="1" max="1" width="4.25" style="1" customWidth="1"/>
    <col min="2" max="2" width="7.125" style="1" bestFit="1" customWidth="1"/>
    <col min="3" max="3" width="8.25" style="1" bestFit="1" customWidth="1"/>
    <col min="4" max="4" width="9.75" style="1" bestFit="1" customWidth="1"/>
    <col min="5" max="5" width="27" style="1" customWidth="1"/>
    <col min="6" max="6" width="9.625" style="1" bestFit="1" customWidth="1"/>
    <col min="7" max="16384" width="9" style="1"/>
  </cols>
  <sheetData>
    <row r="1" spans="1:8" ht="20.100000000000001" customHeight="1">
      <c r="E1" s="2" t="s">
        <v>82</v>
      </c>
    </row>
    <row r="2" spans="1:8" ht="20.100000000000001" customHeight="1">
      <c r="F2" s="50" t="s">
        <v>76</v>
      </c>
      <c r="G2" s="50"/>
      <c r="H2" s="39">
        <f>('[1]งปม รายจ่าย'!$F$157)+('[1]งปม รายจ่าย'!$F$14)</f>
        <v>2954800</v>
      </c>
    </row>
    <row r="3" spans="1:8" ht="20.100000000000001" customHeight="1">
      <c r="A3" s="45" t="s">
        <v>0</v>
      </c>
      <c r="B3" s="46" t="s">
        <v>1</v>
      </c>
      <c r="C3" s="4" t="s">
        <v>77</v>
      </c>
      <c r="D3" s="47" t="s">
        <v>78</v>
      </c>
      <c r="E3" s="47" t="s">
        <v>79</v>
      </c>
      <c r="F3" s="49" t="s">
        <v>3</v>
      </c>
      <c r="G3" s="49"/>
      <c r="H3" s="49"/>
    </row>
    <row r="4" spans="1:8" ht="20.100000000000001" customHeight="1">
      <c r="A4" s="45"/>
      <c r="B4" s="46"/>
      <c r="C4" s="5" t="s">
        <v>2</v>
      </c>
      <c r="D4" s="48"/>
      <c r="E4" s="48"/>
      <c r="F4" s="6" t="s">
        <v>4</v>
      </c>
      <c r="G4" s="7" t="s">
        <v>5</v>
      </c>
      <c r="H4" s="7" t="s">
        <v>6</v>
      </c>
    </row>
    <row r="5" spans="1:8" ht="20.100000000000001" customHeight="1">
      <c r="A5" s="8">
        <v>1</v>
      </c>
      <c r="B5" s="21" t="s">
        <v>40</v>
      </c>
      <c r="C5" s="22" t="s">
        <v>41</v>
      </c>
      <c r="D5" s="31" t="s">
        <v>30</v>
      </c>
      <c r="E5" s="31" t="s">
        <v>42</v>
      </c>
      <c r="F5" s="33">
        <v>90540</v>
      </c>
      <c r="G5" s="13">
        <f>F5</f>
        <v>90540</v>
      </c>
      <c r="H5" s="14">
        <f>$H$2-G5</f>
        <v>2864260</v>
      </c>
    </row>
    <row r="6" spans="1:8" ht="20.100000000000001" customHeight="1">
      <c r="A6" s="15">
        <v>2</v>
      </c>
      <c r="B6" s="9" t="s">
        <v>28</v>
      </c>
      <c r="C6" s="10" t="s">
        <v>29</v>
      </c>
      <c r="D6" s="32" t="s">
        <v>30</v>
      </c>
      <c r="E6" s="11" t="s">
        <v>31</v>
      </c>
      <c r="F6" s="12">
        <v>24750</v>
      </c>
      <c r="G6" s="16">
        <f>G5+F6</f>
        <v>115290</v>
      </c>
      <c r="H6" s="14">
        <f t="shared" ref="H6:H35" si="0">$H$2-G6</f>
        <v>2839510</v>
      </c>
    </row>
    <row r="7" spans="1:8" ht="20.100000000000001" customHeight="1">
      <c r="A7" s="15">
        <v>3</v>
      </c>
      <c r="B7" s="25"/>
      <c r="C7" s="26"/>
      <c r="D7" s="9"/>
      <c r="E7" s="26"/>
      <c r="F7" s="27"/>
      <c r="G7" s="16">
        <f t="shared" ref="G7:G35" si="1">G6+F7</f>
        <v>115290</v>
      </c>
      <c r="H7" s="14">
        <f t="shared" si="0"/>
        <v>2839510</v>
      </c>
    </row>
    <row r="8" spans="1:8" ht="20.100000000000001" customHeight="1">
      <c r="A8" s="15">
        <v>4</v>
      </c>
      <c r="B8" s="9"/>
      <c r="C8" s="10"/>
      <c r="D8" s="10"/>
      <c r="E8" s="11"/>
      <c r="F8" s="12"/>
      <c r="G8" s="16">
        <f t="shared" si="1"/>
        <v>115290</v>
      </c>
      <c r="H8" s="14">
        <f t="shared" si="0"/>
        <v>2839510</v>
      </c>
    </row>
    <row r="9" spans="1:8" ht="20.100000000000001" customHeight="1">
      <c r="A9" s="15">
        <v>5</v>
      </c>
      <c r="B9" s="9"/>
      <c r="C9" s="10"/>
      <c r="D9" s="10"/>
      <c r="E9" s="11"/>
      <c r="F9" s="12"/>
      <c r="G9" s="16">
        <f t="shared" si="1"/>
        <v>115290</v>
      </c>
      <c r="H9" s="14">
        <f t="shared" si="0"/>
        <v>2839510</v>
      </c>
    </row>
    <row r="10" spans="1:8" ht="20.100000000000001" customHeight="1">
      <c r="A10" s="15">
        <v>6</v>
      </c>
      <c r="B10" s="9"/>
      <c r="C10" s="10"/>
      <c r="D10" s="10"/>
      <c r="E10" s="11"/>
      <c r="F10" s="12"/>
      <c r="G10" s="16">
        <f t="shared" si="1"/>
        <v>115290</v>
      </c>
      <c r="H10" s="14">
        <f t="shared" si="0"/>
        <v>2839510</v>
      </c>
    </row>
    <row r="11" spans="1:8" ht="20.100000000000001" customHeight="1">
      <c r="A11" s="15">
        <v>7</v>
      </c>
      <c r="B11" s="9"/>
      <c r="C11" s="10"/>
      <c r="D11" s="10"/>
      <c r="E11" s="11"/>
      <c r="F11" s="12"/>
      <c r="G11" s="16">
        <f t="shared" si="1"/>
        <v>115290</v>
      </c>
      <c r="H11" s="14">
        <f t="shared" si="0"/>
        <v>2839510</v>
      </c>
    </row>
    <row r="12" spans="1:8" ht="20.100000000000001" customHeight="1">
      <c r="A12" s="15">
        <v>8</v>
      </c>
      <c r="B12" s="9"/>
      <c r="C12" s="10"/>
      <c r="D12" s="10"/>
      <c r="E12" s="11"/>
      <c r="F12" s="12"/>
      <c r="G12" s="16">
        <f t="shared" si="1"/>
        <v>115290</v>
      </c>
      <c r="H12" s="14">
        <f t="shared" si="0"/>
        <v>2839510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115290</v>
      </c>
      <c r="H13" s="14">
        <f t="shared" si="0"/>
        <v>2839510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115290</v>
      </c>
      <c r="H14" s="14">
        <f t="shared" si="0"/>
        <v>2839510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115290</v>
      </c>
      <c r="H15" s="14">
        <f t="shared" si="0"/>
        <v>2839510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115290</v>
      </c>
      <c r="H16" s="14">
        <f t="shared" si="0"/>
        <v>2839510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115290</v>
      </c>
      <c r="H17" s="14">
        <f t="shared" si="0"/>
        <v>2839510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115290</v>
      </c>
      <c r="H18" s="14">
        <f t="shared" si="0"/>
        <v>2839510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115290</v>
      </c>
      <c r="H19" s="14">
        <f t="shared" si="0"/>
        <v>2839510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115290</v>
      </c>
      <c r="H20" s="14">
        <f t="shared" si="0"/>
        <v>2839510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115290</v>
      </c>
      <c r="H21" s="14">
        <f t="shared" si="0"/>
        <v>2839510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115290</v>
      </c>
      <c r="H22" s="14">
        <f t="shared" si="0"/>
        <v>2839510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115290</v>
      </c>
      <c r="H23" s="14">
        <f t="shared" si="0"/>
        <v>2839510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115290</v>
      </c>
      <c r="H24" s="14">
        <f t="shared" si="0"/>
        <v>2839510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115290</v>
      </c>
      <c r="H25" s="14">
        <f t="shared" si="0"/>
        <v>2839510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115290</v>
      </c>
      <c r="H26" s="14">
        <f t="shared" si="0"/>
        <v>2839510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115290</v>
      </c>
      <c r="H27" s="14">
        <f t="shared" si="0"/>
        <v>2839510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115290</v>
      </c>
      <c r="H28" s="14">
        <f t="shared" si="0"/>
        <v>2839510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115290</v>
      </c>
      <c r="H29" s="14">
        <f t="shared" si="0"/>
        <v>2839510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115290</v>
      </c>
      <c r="H30" s="14">
        <f t="shared" si="0"/>
        <v>2839510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115290</v>
      </c>
      <c r="H31" s="14">
        <f t="shared" si="0"/>
        <v>2839510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115290</v>
      </c>
      <c r="H32" s="14">
        <f t="shared" si="0"/>
        <v>2839510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115290</v>
      </c>
      <c r="H33" s="14">
        <f t="shared" si="0"/>
        <v>2839510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115290</v>
      </c>
      <c r="H34" s="14">
        <f t="shared" si="0"/>
        <v>2839510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115290</v>
      </c>
      <c r="H35" s="14">
        <f t="shared" si="0"/>
        <v>2839510</v>
      </c>
    </row>
    <row r="36" spans="1:8" ht="20.100000000000001" customHeight="1">
      <c r="A36" s="41" t="s">
        <v>5</v>
      </c>
      <c r="B36" s="42"/>
      <c r="C36" s="42"/>
      <c r="D36" s="42"/>
      <c r="E36" s="43"/>
      <c r="F36" s="12">
        <f>SUM(F5:F35)</f>
        <v>115290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J7" sqref="J7"/>
    </sheetView>
  </sheetViews>
  <sheetFormatPr defaultColWidth="9" defaultRowHeight="20.100000000000001" customHeight="1"/>
  <cols>
    <col min="1" max="1" width="4.25" style="1" customWidth="1"/>
    <col min="2" max="2" width="7.125" style="1" bestFit="1" customWidth="1"/>
    <col min="3" max="3" width="8.25" style="1" bestFit="1" customWidth="1"/>
    <col min="4" max="4" width="9.75" style="1" bestFit="1" customWidth="1"/>
    <col min="5" max="5" width="27" style="1" customWidth="1"/>
    <col min="6" max="6" width="9.625" style="1" bestFit="1" customWidth="1"/>
    <col min="7" max="16384" width="9" style="1"/>
  </cols>
  <sheetData>
    <row r="1" spans="1:8" ht="20.100000000000001" customHeight="1">
      <c r="E1" s="2" t="s">
        <v>83</v>
      </c>
    </row>
    <row r="2" spans="1:8" ht="20.100000000000001" customHeight="1">
      <c r="F2" s="44" t="s">
        <v>76</v>
      </c>
      <c r="G2" s="44"/>
      <c r="H2" s="3">
        <f>'[1]งปม รายจ่าย'!$F$37</f>
        <v>400000</v>
      </c>
    </row>
    <row r="3" spans="1:8" ht="20.100000000000001" customHeight="1">
      <c r="A3" s="45" t="s">
        <v>0</v>
      </c>
      <c r="B3" s="46" t="s">
        <v>1</v>
      </c>
      <c r="C3" s="4" t="s">
        <v>77</v>
      </c>
      <c r="D3" s="47" t="s">
        <v>78</v>
      </c>
      <c r="E3" s="47" t="s">
        <v>79</v>
      </c>
      <c r="F3" s="49" t="s">
        <v>3</v>
      </c>
      <c r="G3" s="49"/>
      <c r="H3" s="49"/>
    </row>
    <row r="4" spans="1:8" ht="20.100000000000001" customHeight="1">
      <c r="A4" s="45"/>
      <c r="B4" s="46"/>
      <c r="C4" s="5" t="s">
        <v>2</v>
      </c>
      <c r="D4" s="48"/>
      <c r="E4" s="48"/>
      <c r="F4" s="6" t="s">
        <v>4</v>
      </c>
      <c r="G4" s="7" t="s">
        <v>5</v>
      </c>
      <c r="H4" s="7" t="s">
        <v>6</v>
      </c>
    </row>
    <row r="5" spans="1:8" ht="20.100000000000001" customHeight="1">
      <c r="A5" s="8">
        <v>1</v>
      </c>
      <c r="B5" s="9" t="s">
        <v>54</v>
      </c>
      <c r="C5" s="10"/>
      <c r="D5" s="10" t="s">
        <v>55</v>
      </c>
      <c r="E5" s="11" t="s">
        <v>56</v>
      </c>
      <c r="F5" s="12">
        <v>50000</v>
      </c>
      <c r="G5" s="13">
        <f>F5</f>
        <v>50000</v>
      </c>
      <c r="H5" s="14">
        <f>$H$2-G5</f>
        <v>350000</v>
      </c>
    </row>
    <row r="6" spans="1:8" ht="20.100000000000001" customHeight="1">
      <c r="A6" s="15">
        <v>2</v>
      </c>
      <c r="B6" s="9"/>
      <c r="C6" s="10"/>
      <c r="D6" s="32"/>
      <c r="E6" s="11"/>
      <c r="F6" s="12"/>
      <c r="G6" s="16">
        <f>G5+F6</f>
        <v>50000</v>
      </c>
      <c r="H6" s="14">
        <f t="shared" ref="H6:H35" si="0">$H$2-G6</f>
        <v>350000</v>
      </c>
    </row>
    <row r="7" spans="1:8" ht="20.100000000000001" customHeight="1">
      <c r="A7" s="15">
        <v>3</v>
      </c>
      <c r="B7" s="25"/>
      <c r="C7" s="26"/>
      <c r="D7" s="9"/>
      <c r="E7" s="26"/>
      <c r="F7" s="27"/>
      <c r="G7" s="16">
        <f t="shared" ref="G7:G35" si="1">G6+F7</f>
        <v>50000</v>
      </c>
      <c r="H7" s="14">
        <f t="shared" si="0"/>
        <v>350000</v>
      </c>
    </row>
    <row r="8" spans="1:8" ht="20.100000000000001" customHeight="1">
      <c r="A8" s="15">
        <v>4</v>
      </c>
      <c r="B8" s="9"/>
      <c r="C8" s="10"/>
      <c r="D8" s="10"/>
      <c r="E8" s="11"/>
      <c r="F8" s="12"/>
      <c r="G8" s="16">
        <f t="shared" si="1"/>
        <v>50000</v>
      </c>
      <c r="H8" s="14">
        <f t="shared" si="0"/>
        <v>350000</v>
      </c>
    </row>
    <row r="9" spans="1:8" ht="20.100000000000001" customHeight="1">
      <c r="A9" s="15">
        <v>5</v>
      </c>
      <c r="B9" s="9"/>
      <c r="C9" s="10"/>
      <c r="D9" s="10"/>
      <c r="E9" s="11"/>
      <c r="F9" s="12"/>
      <c r="G9" s="16">
        <f t="shared" si="1"/>
        <v>50000</v>
      </c>
      <c r="H9" s="14">
        <f t="shared" si="0"/>
        <v>350000</v>
      </c>
    </row>
    <row r="10" spans="1:8" ht="20.100000000000001" customHeight="1">
      <c r="A10" s="15">
        <v>6</v>
      </c>
      <c r="B10" s="9"/>
      <c r="C10" s="10"/>
      <c r="D10" s="10"/>
      <c r="E10" s="11"/>
      <c r="F10" s="12"/>
      <c r="G10" s="16">
        <f t="shared" si="1"/>
        <v>50000</v>
      </c>
      <c r="H10" s="14">
        <f t="shared" si="0"/>
        <v>350000</v>
      </c>
    </row>
    <row r="11" spans="1:8" ht="20.100000000000001" customHeight="1">
      <c r="A11" s="15">
        <v>7</v>
      </c>
      <c r="B11" s="9"/>
      <c r="C11" s="10"/>
      <c r="D11" s="10"/>
      <c r="E11" s="11"/>
      <c r="F11" s="12"/>
      <c r="G11" s="16">
        <f t="shared" si="1"/>
        <v>50000</v>
      </c>
      <c r="H11" s="14">
        <f t="shared" si="0"/>
        <v>350000</v>
      </c>
    </row>
    <row r="12" spans="1:8" ht="20.100000000000001" customHeight="1">
      <c r="A12" s="15">
        <v>8</v>
      </c>
      <c r="B12" s="9"/>
      <c r="C12" s="10"/>
      <c r="D12" s="10"/>
      <c r="E12" s="11"/>
      <c r="F12" s="12"/>
      <c r="G12" s="16">
        <f t="shared" si="1"/>
        <v>50000</v>
      </c>
      <c r="H12" s="14">
        <f t="shared" si="0"/>
        <v>350000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50000</v>
      </c>
      <c r="H13" s="14">
        <f t="shared" si="0"/>
        <v>350000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50000</v>
      </c>
      <c r="H14" s="14">
        <f t="shared" si="0"/>
        <v>350000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50000</v>
      </c>
      <c r="H15" s="14">
        <f t="shared" si="0"/>
        <v>350000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50000</v>
      </c>
      <c r="H16" s="14">
        <f t="shared" si="0"/>
        <v>350000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50000</v>
      </c>
      <c r="H17" s="14">
        <f t="shared" si="0"/>
        <v>350000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50000</v>
      </c>
      <c r="H18" s="14">
        <f t="shared" si="0"/>
        <v>350000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50000</v>
      </c>
      <c r="H19" s="14">
        <f t="shared" si="0"/>
        <v>350000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50000</v>
      </c>
      <c r="H20" s="14">
        <f t="shared" si="0"/>
        <v>350000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50000</v>
      </c>
      <c r="H21" s="14">
        <f t="shared" si="0"/>
        <v>350000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50000</v>
      </c>
      <c r="H22" s="14">
        <f t="shared" si="0"/>
        <v>350000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50000</v>
      </c>
      <c r="H23" s="14">
        <f t="shared" si="0"/>
        <v>350000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50000</v>
      </c>
      <c r="H24" s="14">
        <f t="shared" si="0"/>
        <v>350000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50000</v>
      </c>
      <c r="H25" s="14">
        <f t="shared" si="0"/>
        <v>350000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50000</v>
      </c>
      <c r="H26" s="14">
        <f t="shared" si="0"/>
        <v>350000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50000</v>
      </c>
      <c r="H27" s="14">
        <f t="shared" si="0"/>
        <v>350000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50000</v>
      </c>
      <c r="H28" s="14">
        <f t="shared" si="0"/>
        <v>350000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50000</v>
      </c>
      <c r="H29" s="14">
        <f t="shared" si="0"/>
        <v>350000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50000</v>
      </c>
      <c r="H30" s="14">
        <f t="shared" si="0"/>
        <v>350000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50000</v>
      </c>
      <c r="H31" s="14">
        <f t="shared" si="0"/>
        <v>350000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50000</v>
      </c>
      <c r="H32" s="14">
        <f t="shared" si="0"/>
        <v>350000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50000</v>
      </c>
      <c r="H33" s="14">
        <f t="shared" si="0"/>
        <v>350000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50000</v>
      </c>
      <c r="H34" s="14">
        <f t="shared" si="0"/>
        <v>350000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50000</v>
      </c>
      <c r="H35" s="14">
        <f t="shared" si="0"/>
        <v>350000</v>
      </c>
    </row>
    <row r="36" spans="1:8" ht="20.100000000000001" customHeight="1">
      <c r="A36" s="41" t="s">
        <v>5</v>
      </c>
      <c r="B36" s="42"/>
      <c r="C36" s="42"/>
      <c r="D36" s="42"/>
      <c r="E36" s="43"/>
      <c r="F36" s="12">
        <f>SUM(F5:F35)</f>
        <v>50000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สรุป</vt:lpstr>
      <vt:lpstr>งานวางแผน</vt:lpstr>
      <vt:lpstr>งานวิจัย</vt:lpstr>
      <vt:lpstr>งานประกัน</vt:lpstr>
      <vt:lpstr>งาน ICT</vt:lpstr>
      <vt:lpstr>งานความร่วมมือ</vt:lpstr>
      <vt:lpstr>งานการค้า</vt:lpstr>
      <vt:lpstr>สวนสมเด็จ</vt:lpstr>
      <vt:lpstr>สถานศึกษาเล็ก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SundayOK</dc:creator>
  <cp:lastModifiedBy>KKD Windows 7 V.3</cp:lastModifiedBy>
  <cp:lastPrinted>2015-03-12T23:50:46Z</cp:lastPrinted>
  <dcterms:created xsi:type="dcterms:W3CDTF">2014-11-04T07:57:22Z</dcterms:created>
  <dcterms:modified xsi:type="dcterms:W3CDTF">2015-03-25T02:47:13Z</dcterms:modified>
</cp:coreProperties>
</file>